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20" windowHeight="11760" activeTab="1"/>
  </bookViews>
  <sheets>
    <sheet name="разд. 1,1" sheetId="4" r:id="rId1"/>
    <sheet name="разд. 1,1 (2)" sheetId="6" r:id="rId2"/>
    <sheet name="разд.2" sheetId="5" r:id="rId3"/>
  </sheets>
  <definedNames>
    <definedName name="TABLE" localSheetId="0">'разд. 1,1'!#REF!</definedName>
    <definedName name="TABLE" localSheetId="1">'разд. 1,1 (2)'!#REF!</definedName>
    <definedName name="TABLE" localSheetId="2">разд.2!#REF!</definedName>
    <definedName name="TABLE_2" localSheetId="0">'разд. 1,1'!#REF!</definedName>
    <definedName name="TABLE_2" localSheetId="1">'разд. 1,1 (2)'!#REF!</definedName>
    <definedName name="TABLE_2" localSheetId="2">разд.2!#REF!</definedName>
    <definedName name="_xlnm.Print_Titles" localSheetId="0">'разд. 1,1'!$3:$5</definedName>
    <definedName name="_xlnm.Print_Titles" localSheetId="1">'разд. 1,1 (2)'!$3:$6</definedName>
    <definedName name="_xlnm.Print_Titles" localSheetId="2">разд.2!$3:$5</definedName>
    <definedName name="_xlnm.Print_Area" localSheetId="0">'разд. 1,1'!$A$1:$FE$33</definedName>
    <definedName name="_xlnm.Print_Area" localSheetId="1">'разд. 1,1 (2)'!$B$1:$FO$82</definedName>
    <definedName name="_xlnm.Print_Area" localSheetId="2">разд.2!$A$1:$FF$49</definedName>
  </definedNames>
  <calcPr calcId="124519"/>
</workbook>
</file>

<file path=xl/calcChain.xml><?xml version="1.0" encoding="utf-8"?>
<calcChain xmlns="http://schemas.openxmlformats.org/spreadsheetml/2006/main">
  <c r="DX49" i="6"/>
  <c r="DX48"/>
  <c r="DZ69"/>
  <c r="DZ66"/>
  <c r="DF16" i="4"/>
  <c r="DX44" i="6" l="1"/>
  <c r="DX43"/>
  <c r="DX42"/>
  <c r="DX41"/>
  <c r="DZ70"/>
  <c r="DZ67"/>
  <c r="DZ65"/>
  <c r="DY52"/>
  <c r="DF22" i="4"/>
  <c r="DF20" s="1"/>
  <c r="DK62" i="6"/>
  <c r="DK60"/>
  <c r="EN60"/>
  <c r="EA60"/>
  <c r="DZ60"/>
  <c r="DY60"/>
  <c r="DX60"/>
  <c r="DY54" l="1"/>
  <c r="DK56"/>
  <c r="DZ54"/>
  <c r="DT17" i="5"/>
  <c r="EG17"/>
  <c r="DY50" i="6"/>
  <c r="DY34" s="1"/>
  <c r="DZ50"/>
  <c r="DK53"/>
  <c r="DK52"/>
  <c r="DK49"/>
  <c r="DK54" l="1"/>
  <c r="DK50"/>
  <c r="DK10"/>
  <c r="DK11"/>
  <c r="DK15"/>
  <c r="EN9"/>
  <c r="EA9"/>
  <c r="EA63"/>
  <c r="DZ63"/>
  <c r="DZ34" s="1"/>
  <c r="DZ37"/>
  <c r="DK67"/>
  <c r="EN46"/>
  <c r="EA46"/>
  <c r="DZ46"/>
  <c r="DX46"/>
  <c r="DS13" i="4"/>
  <c r="EF20"/>
  <c r="DS20"/>
  <c r="EN63" i="6" l="1"/>
  <c r="DX37"/>
  <c r="DK48"/>
  <c r="EF13" i="4"/>
  <c r="DF13"/>
  <c r="DK81" i="6"/>
  <c r="DF6" i="4" l="1"/>
  <c r="DK26" i="6" l="1"/>
  <c r="DZ22" l="1"/>
  <c r="DY22"/>
  <c r="DX80"/>
  <c r="DK80" s="1"/>
  <c r="EN37"/>
  <c r="DY46"/>
  <c r="EA14"/>
  <c r="EA8" s="1"/>
  <c r="EN57" l="1"/>
  <c r="EN34" s="1"/>
  <c r="EA57"/>
  <c r="DZ57"/>
  <c r="DY57"/>
  <c r="DX57"/>
  <c r="DX34" s="1"/>
  <c r="DG15" i="5" s="1"/>
  <c r="DX63" i="6"/>
  <c r="DY63"/>
  <c r="DK46"/>
  <c r="DY37"/>
  <c r="EA34" l="1"/>
  <c r="DG24" i="5"/>
  <c r="DK57" i="6"/>
  <c r="DK63"/>
  <c r="EA37"/>
  <c r="DT23" i="5"/>
  <c r="EA22" i="6"/>
  <c r="DG14" i="5" l="1"/>
  <c r="DS19" i="4"/>
  <c r="DS10" s="1"/>
  <c r="EF19"/>
  <c r="EF10" s="1"/>
  <c r="EF31"/>
  <c r="DS31"/>
  <c r="DK68" i="6"/>
  <c r="DK71"/>
  <c r="DK70"/>
  <c r="DK69"/>
  <c r="DK65"/>
  <c r="DK59"/>
  <c r="DK24"/>
  <c r="EN22"/>
  <c r="DF19" i="4" l="1"/>
  <c r="DF10" s="1"/>
  <c r="DG18" i="5"/>
  <c r="DG17" s="1"/>
  <c r="DG23"/>
  <c r="DK9" i="6"/>
  <c r="DK66"/>
  <c r="DK45"/>
  <c r="EG23" i="5"/>
  <c r="EG14"/>
  <c r="EG27" s="1"/>
  <c r="DT14"/>
  <c r="DK44" i="6"/>
  <c r="DK40"/>
  <c r="DK41"/>
  <c r="DK42"/>
  <c r="DK43"/>
  <c r="DK39"/>
  <c r="DY9"/>
  <c r="DZ9"/>
  <c r="DK14"/>
  <c r="DY14"/>
  <c r="DZ14"/>
  <c r="DK23"/>
  <c r="DK22" s="1"/>
  <c r="DX22"/>
  <c r="DX14"/>
  <c r="DX9"/>
  <c r="DK37" l="1"/>
  <c r="DK34" s="1"/>
  <c r="DY8"/>
  <c r="DY7" s="1"/>
  <c r="DG27" i="5"/>
  <c r="DG6" s="1"/>
  <c r="DZ8" i="6"/>
  <c r="DZ7" s="1"/>
  <c r="EG6" i="5"/>
  <c r="DT27"/>
  <c r="DT6" s="1"/>
  <c r="DX8" i="6"/>
  <c r="DX7" s="1"/>
  <c r="DK7" l="1"/>
  <c r="DK8"/>
  <c r="EN14"/>
  <c r="EN8" s="1"/>
  <c r="EN7" s="1"/>
  <c r="EA7"/>
</calcChain>
</file>

<file path=xl/sharedStrings.xml><?xml version="1.0" encoding="utf-8"?>
<sst xmlns="http://schemas.openxmlformats.org/spreadsheetml/2006/main" count="565" uniqueCount="316">
  <si>
    <t>Наименование показателя</t>
  </si>
  <si>
    <t>Код строки</t>
  </si>
  <si>
    <t>на 20</t>
  </si>
  <si>
    <t xml:space="preserve"> г.</t>
  </si>
  <si>
    <t>текущий финансовый год</t>
  </si>
  <si>
    <t>первый год планового периода</t>
  </si>
  <si>
    <t>второй год планового периода</t>
  </si>
  <si>
    <t>за пределами планового периода</t>
  </si>
  <si>
    <t>Сумма</t>
  </si>
  <si>
    <t>2</t>
  </si>
  <si>
    <t>3</t>
  </si>
  <si>
    <t>(подпись)</t>
  </si>
  <si>
    <t>(расшифровка подписи)</t>
  </si>
  <si>
    <t>"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</si>
  <si>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</si>
  <si>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</si>
  <si>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</si>
  <si>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</si>
  <si>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</si>
  <si>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</si>
  <si>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</si>
  <si>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</si>
  <si>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</si>
  <si>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</si>
  <si>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</si>
  <si>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</si>
  <si>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</si>
  <si>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</si>
  <si>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</si>
  <si>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</si>
  <si>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</si>
  <si>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</si>
  <si>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</si>
  <si>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</si>
  <si>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</si>
  <si>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</si>
  <si>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</si>
  <si>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</si>
  <si>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</si>
  <si>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</si>
  <si>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</si>
  <si>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</si>
  <si>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</si>
  <si>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</si>
  <si>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</si>
  <si>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</si>
  <si>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</si>
  <si>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</si>
  <si>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</si>
  <si>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</si>
  <si>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</si>
  <si>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</si>
  <si>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</si>
  <si>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</si>
  <si>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</si>
  <si>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</si>
  <si>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</si>
  <si>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</si>
  <si>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</si>
  <si>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</si>
  <si>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</si>
  <si>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</si>
  <si>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</si>
  <si>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</si>
  <si>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</si>
  <si>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</si>
  <si>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</si>
  <si>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</si>
  <si>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</si>
  <si>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</si>
  <si>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</si>
  <si>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</si>
  <si>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</si>
  <si>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уплата налогов, сборов и иных платежей, всего</t>
  </si>
  <si>
    <t>2300</t>
  </si>
  <si>
    <t>из них:
налог на имущество организаций и земельный налог</t>
  </si>
  <si>
    <t>2310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</si>
  <si>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</si>
  <si>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</si>
  <si>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</si>
  <si>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</si>
  <si>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</si>
  <si>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</si>
  <si>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</si>
  <si>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</si>
  <si>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2410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</si>
  <si>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</si>
  <si>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</si>
  <si>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</si>
  <si>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</si>
  <si>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</si>
  <si>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</si>
  <si>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</si>
  <si>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</si>
  <si>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</si>
  <si>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2630</t>
  </si>
  <si>
    <t>243</t>
  </si>
  <si>
    <t>прочую закупку товаров, работ и услуг, всего</t>
  </si>
  <si>
    <t>244</t>
  </si>
  <si>
    <t>из них:</t>
  </si>
  <si>
    <t>400</t>
  </si>
  <si>
    <t>406</t>
  </si>
  <si>
    <t>407</t>
  </si>
  <si>
    <t>3000</t>
  </si>
  <si>
    <t>100</t>
  </si>
  <si>
    <t>3010</t>
  </si>
  <si>
    <t>3020</t>
  </si>
  <si>
    <t>3030</t>
  </si>
  <si>
    <t>4000</t>
  </si>
  <si>
    <t>из них:
возврат в бюджет средств субсидии</t>
  </si>
  <si>
    <t>4010</t>
  </si>
  <si>
    <t>610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</si>
  <si>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</si>
  <si>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</si>
  <si>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</si>
  <si>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</si>
  <si>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</si>
  <si>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</si>
  <si>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</si>
  <si>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</si>
  <si>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</si>
  <si>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</si>
  <si>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</si>
  <si>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</si>
  <si>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</si>
  <si>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</si>
  <si>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</si>
  <si>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</si>
  <si>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</si>
  <si>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</si>
  <si>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</si>
  <si>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</si>
  <si>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</si>
  <si>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</si>
  <si>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</si>
  <si>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</si>
  <si>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</si>
  <si>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</si>
  <si>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</si>
  <si>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</si>
  <si>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</si>
  <si>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</si>
  <si>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26430</t>
  </si>
  <si>
    <t>1.4.4</t>
  </si>
  <si>
    <t>1.4.4.1</t>
  </si>
  <si>
    <t>1.4.4.2</t>
  </si>
  <si>
    <t>за счет прочих источников финансового обеспечения</t>
  </si>
  <si>
    <t>26450</t>
  </si>
  <si>
    <t>26451</t>
  </si>
  <si>
    <t>в соответствии с Федеральным законом № 223-ФЗ</t>
  </si>
  <si>
    <t>26452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</si>
  <si>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</si>
  <si>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</si>
  <si>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</si>
  <si>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</si>
  <si>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</si>
  <si>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</si>
  <si>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</si>
  <si>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</si>
  <si>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</si>
  <si>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</si>
  <si>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(телефон)</t>
  </si>
  <si>
    <t>СОГЛАСОВАНО</t>
  </si>
  <si>
    <t>(наименование должности уполномоченного лица органа-учредителя)</t>
  </si>
  <si>
    <t>закупку товаров, работ, услуг в целях капитального ремонта муниципального имущества</t>
  </si>
  <si>
    <t>капитальные вложения в объекты муниципальной собственности, всего</t>
  </si>
  <si>
    <t>в том числе:
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</si>
  <si>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</si>
  <si>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 xml:space="preserve"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Федерального закона от 18 июля 2011 г. № 223-ФЗ "О закупках товаров, работ, услуг отдельными видами юридических лиц" </t>
  </si>
  <si>
    <t>в том числе:
за счет субсидий, предоставляемых на финансовое обеспечение выполнения муниципального задания</t>
  </si>
  <si>
    <t>131</t>
  </si>
  <si>
    <t>152</t>
  </si>
  <si>
    <t>1220</t>
  </si>
  <si>
    <t>в том числе:
предоставление услуг по осуществлению библиотечного, библиографического и информационного обслуживания пользователей библиотеки - 908.1.103</t>
  </si>
  <si>
    <t>доходы от оказания услуг, оказываемых учреждениями, находящимися в ведении органов местного самоуправления городских округов - 908.3.001</t>
  </si>
  <si>
    <t>прочие поступления, всего</t>
  </si>
  <si>
    <t>Остаток средств на начало текущего финансового года</t>
  </si>
  <si>
    <t>Остаток средств на конец текущего финансового года</t>
  </si>
  <si>
    <t>211</t>
  </si>
  <si>
    <t>111</t>
  </si>
  <si>
    <t>266</t>
  </si>
  <si>
    <t>социальные пособия и компенсации персоналу в денежной форме</t>
  </si>
  <si>
    <t>2111</t>
  </si>
  <si>
    <t>2112</t>
  </si>
  <si>
    <t xml:space="preserve">в том числе:
заработная плата </t>
  </si>
  <si>
    <t>213</t>
  </si>
  <si>
    <t>в том числе:
начисления на выплаты по оплате труда</t>
  </si>
  <si>
    <t>850</t>
  </si>
  <si>
    <t>851</t>
  </si>
  <si>
    <t>291</t>
  </si>
  <si>
    <t>расходы на закупку товаров, работ, услуг, всего</t>
  </si>
  <si>
    <t>221</t>
  </si>
  <si>
    <t>223</t>
  </si>
  <si>
    <t>225</t>
  </si>
  <si>
    <t>226</t>
  </si>
  <si>
    <t>310</t>
  </si>
  <si>
    <t>346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</si>
  <si>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</si>
  <si>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</si>
  <si>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</si>
  <si>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</si>
  <si>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</si>
  <si>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</si>
  <si>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</si>
  <si>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349</t>
  </si>
  <si>
    <t>347</t>
  </si>
  <si>
    <t>увеличение стоимости прочих материальных запасов для целей капитальных вложений</t>
  </si>
  <si>
    <t>Выплаты, уменьшающие доход, всего</t>
  </si>
  <si>
    <t>в том числе:
налог на прибыль</t>
  </si>
  <si>
    <t>налог на добавленную стоимость</t>
  </si>
  <si>
    <t>прочие налоги, уменьшающие доход</t>
  </si>
  <si>
    <t>Прочие выплаты, всего</t>
  </si>
  <si>
    <t>Код по бюджетной классификации Российской Федерации</t>
  </si>
  <si>
    <t>Аналитический код</t>
  </si>
  <si>
    <t>Раздел 2. Сведения по выплатам на закупки товаров, работ, услуг</t>
  </si>
  <si>
    <t>Выплаты на закупку товаров, работ, услуг, всего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</si>
  <si>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</si>
  <si>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</si>
  <si>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</si>
  <si>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за счет субсидий, предоставляемых на осуществление капитальных вложений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</si>
  <si>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</si>
  <si>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Директор</t>
  </si>
  <si>
    <t>Главный бухгалтер</t>
  </si>
  <si>
    <t xml:space="preserve">Раздел 1.  </t>
  </si>
  <si>
    <t>целевые субсидии</t>
  </si>
  <si>
    <t>1410</t>
  </si>
  <si>
    <t>субсидии на осуществление капитальных вложений</t>
  </si>
  <si>
    <t>1420</t>
  </si>
  <si>
    <t>всего</t>
  </si>
  <si>
    <t>за счет субсидий, указанных в п.п. 1) п. 6.1.  Порядка</t>
  </si>
  <si>
    <t>за счет субсидий, указанных в п.п. 2), 3), 4), 5) п. 6.1.  Порядка</t>
  </si>
  <si>
    <t>за счет субсидий, указанных в п.п. 6) п. 6.1.  Порядка</t>
  </si>
  <si>
    <t xml:space="preserve">(должность) </t>
  </si>
  <si>
    <t>(фамилия, инициалы)</t>
  </si>
  <si>
    <t>8(34365) 5-18-83</t>
  </si>
  <si>
    <t>иные выплаты населению</t>
  </si>
  <si>
    <t>2240</t>
  </si>
  <si>
    <t>360</t>
  </si>
  <si>
    <t>из них:
гранты, предоставляемые бюджетным учреждениям</t>
  </si>
  <si>
    <t>613</t>
  </si>
  <si>
    <t xml:space="preserve">
гранты, предоставляемые автономным учреждениям</t>
  </si>
  <si>
    <t>2420</t>
  </si>
  <si>
    <t>623</t>
  </si>
  <si>
    <t>1.3.1</t>
  </si>
  <si>
    <t>в том числе: в соответствии с Федеральным законом № 44-ФЗ</t>
  </si>
  <si>
    <t>26310</t>
  </si>
  <si>
    <t>26310.1</t>
  </si>
  <si>
    <t>1.3.2</t>
  </si>
  <si>
    <t>26320</t>
  </si>
  <si>
    <t>26421.1</t>
  </si>
  <si>
    <t>26430.1</t>
  </si>
  <si>
    <t>26451.1</t>
  </si>
  <si>
    <t>1411</t>
  </si>
  <si>
    <t>1230</t>
  </si>
  <si>
    <t xml:space="preserve">Н.В. Кокшарова </t>
  </si>
  <si>
    <r>
      <rPr>
        <sz val="10"/>
        <rFont val="Liberation Serif"/>
        <family val="1"/>
        <charset val="204"/>
      </rPr>
      <t>1.1.</t>
    </r>
    <r>
      <rPr>
        <sz val="8"/>
        <rFont val="Liberation Serif"/>
        <family val="1"/>
        <charset val="204"/>
      </rPr>
      <t xml:space="preserve"> </t>
    </r>
    <r>
      <rPr>
        <sz val="10"/>
        <rFont val="Liberation Serif"/>
        <family val="1"/>
        <charset val="204"/>
      </rPr>
      <t>Поступления</t>
    </r>
  </si>
  <si>
    <r>
      <rPr>
        <sz val="10"/>
        <rFont val="Liberation Serif"/>
        <family val="1"/>
        <charset val="204"/>
      </rPr>
      <t>1.2.</t>
    </r>
    <r>
      <rPr>
        <sz val="8"/>
        <rFont val="Liberation Serif"/>
        <family val="1"/>
        <charset val="204"/>
      </rPr>
      <t xml:space="preserve"> Выплаты</t>
    </r>
  </si>
  <si>
    <t>247</t>
  </si>
  <si>
    <t>5-18-83</t>
  </si>
  <si>
    <t>Дополнительная классификация</t>
  </si>
  <si>
    <t>908.1.103</t>
  </si>
  <si>
    <t>2311</t>
  </si>
  <si>
    <t>908.3.001</t>
  </si>
  <si>
    <t xml:space="preserve">
гранты, предоставляемые другим организациям и физическим лицам</t>
  </si>
  <si>
    <t>2440</t>
  </si>
  <si>
    <t>810</t>
  </si>
  <si>
    <t xml:space="preserve">
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</si>
  <si>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</si>
  <si>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</si>
  <si>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2620</t>
  </si>
  <si>
    <t>2631</t>
  </si>
  <si>
    <t>2632</t>
  </si>
  <si>
    <t>2633</t>
  </si>
  <si>
    <t>2634</t>
  </si>
  <si>
    <t>2635</t>
  </si>
  <si>
    <t>2637</t>
  </si>
  <si>
    <t>закупку энергетических ресурсов</t>
  </si>
  <si>
    <t>652</t>
  </si>
  <si>
    <t>293</t>
  </si>
  <si>
    <t>2700</t>
  </si>
  <si>
    <t>2710</t>
  </si>
  <si>
    <t>2720</t>
  </si>
  <si>
    <t>специальные расходы</t>
  </si>
  <si>
    <t>2800</t>
  </si>
  <si>
    <t>880</t>
  </si>
  <si>
    <t>25</t>
  </si>
  <si>
    <t>Остаток средств на начало текущего финансового года - 908.1.103</t>
  </si>
  <si>
    <t>Остаток средств на начало текущего финансового года - 908.3.001</t>
  </si>
  <si>
    <t>26</t>
  </si>
  <si>
    <t>предоставление услуг по осуществлению библиотечного, библиографического и информационного обслуживания пользователей библиотеки - информатизация муниципальных библиотек, в том числе комплектование книжных фондов (включая приобретение электронных версий книг и приобретение (подписку) периодических изданий), приобретение компьютерного оборудования и лицензионного програмного обеспечения, подключение муниципальных библиотек к сети Интернет - 908.1.104</t>
  </si>
  <si>
    <t>из них:
увеличение остатков денежных средств за счет возврата дебиторской задолженности прошлых лет</t>
  </si>
  <si>
    <t>2636</t>
  </si>
  <si>
    <t>908.1.104</t>
  </si>
  <si>
    <t>К.В. Неустроева</t>
  </si>
  <si>
    <t>27</t>
  </si>
  <si>
    <t>организация мероприятий (в том числе разовых), проводимых в рамках муниципальных программ, не вклюсаемых в муниципальное задание, за счет средств местного бюджета - 908.2.113</t>
  </si>
  <si>
    <r>
      <t xml:space="preserve">на 20 </t>
    </r>
    <r>
      <rPr>
        <u/>
        <sz val="8"/>
        <rFont val="Liberation Serif"/>
        <family val="1"/>
        <charset val="204"/>
      </rPr>
      <t>25</t>
    </r>
    <r>
      <rPr>
        <sz val="8"/>
        <rFont val="Liberation Serif"/>
        <family val="1"/>
        <charset val="204"/>
      </rPr>
      <t>г. текущий финансовый год</t>
    </r>
  </si>
  <si>
    <t>908.2.113</t>
  </si>
  <si>
    <t>Начальник ОКМПС АММО</t>
  </si>
  <si>
    <t>1412</t>
  </si>
  <si>
    <t>908.2.101</t>
  </si>
  <si>
    <t>расходы на разработку проектной документации для выполнения работ по капитальному ремонту, проведение госудпрственной экспертизы проектной документации в случае, если государственная экспертиза является обязательной, проектно-изыскательских работ, инженерно-технического обследования, получение технических условий, технических паспортов, разработку технико- экономического обоснования, технического надзора на оказание услуг, проведение капитального и текущего ремонта недвижимого имущества, закрепленного за учреждением на праве оперативного управления- 908.2.101</t>
  </si>
  <si>
    <t>1413</t>
  </si>
  <si>
    <t>расходы на установку, монтаж (расширение) охранной, пожарной сигнализации, системы автоматического пожаротушения, системы вентиляции, отопления, водоснабжения, водоотведения, электроснабжения, локально-вычислительной сети, системы видеонаблюдения, контроля доступа и иных аналогичных систем, включая работы по модернизации  указанных систем, за исключением их ежегодного технического обслуживания - 908.2.102</t>
  </si>
  <si>
    <t>908.2.102</t>
  </si>
  <si>
    <t>1414</t>
  </si>
  <si>
    <t>реализация мероприятий на государственную поддержку отрасли культуры (Федеральный проект "Сохранение культурного и исторического наследия") (Проведение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 - 2555190X23270000000</t>
  </si>
  <si>
    <t>2555190Х2327800000000</t>
  </si>
  <si>
    <t>2638</t>
  </si>
  <si>
    <t>2639</t>
  </si>
  <si>
    <t>2640</t>
  </si>
  <si>
    <t>2641</t>
  </si>
  <si>
    <t>162</t>
  </si>
  <si>
    <t>Н.В. Старикова</t>
  </si>
  <si>
    <t>14</t>
  </si>
  <si>
    <t>октября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</si>
</sst>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Liberation Serif"/>
      <family val="1"/>
      <charset val="204"/>
    </font>
    <font>
      <sz val="8"/>
      <name val="Liberation Serif"/>
      <family val="1"/>
      <charset val="204"/>
    </font>
    <font>
      <sz val="10"/>
      <name val="Liberation Serif"/>
      <family val="1"/>
      <charset val="204"/>
    </font>
    <font>
      <u/>
      <sz val="8"/>
      <name val="Liberation Serif"/>
      <family val="1"/>
      <charset val="204"/>
    </font>
    <font>
      <sz val="6"/>
      <name val="Liberation Serif"/>
      <family val="1"/>
      <charset val="204"/>
    </font>
    <font>
      <b/>
      <sz val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center" vertical="top" wrapText="1"/>
    </xf>
    <xf numFmtId="4" fontId="4" fillId="0" borderId="14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49" fontId="4" fillId="0" borderId="14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4" xfId="0" applyNumberFormat="1" applyFont="1" applyBorder="1" applyAlignment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/>
    <xf numFmtId="0" fontId="8" fillId="0" borderId="0" xfId="0" applyNumberFormat="1" applyFont="1" applyBorder="1" applyAlignment="1">
      <alignment vertical="top"/>
    </xf>
    <xf numFmtId="0" fontId="5" fillId="0" borderId="1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4" fontId="9" fillId="0" borderId="14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4" fontId="5" fillId="0" borderId="1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/>
    </xf>
    <xf numFmtId="49" fontId="5" fillId="0" borderId="10" xfId="0" applyNumberFormat="1" applyFont="1" applyBorder="1" applyAlignment="1"/>
    <xf numFmtId="49" fontId="5" fillId="0" borderId="8" xfId="0" applyNumberFormat="1" applyFont="1" applyBorder="1" applyAlignment="1"/>
    <xf numFmtId="0" fontId="5" fillId="0" borderId="15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left" vertical="center"/>
    </xf>
    <xf numFmtId="4" fontId="5" fillId="0" borderId="14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3" fillId="0" borderId="14" xfId="0" applyNumberFormat="1" applyFont="1" applyFill="1" applyBorder="1" applyAlignment="1">
      <alignment horizontal="left" vertical="center"/>
    </xf>
    <xf numFmtId="4" fontId="4" fillId="0" borderId="14" xfId="0" applyNumberFormat="1" applyFont="1" applyFill="1" applyBorder="1" applyAlignment="1">
      <alignment horizontal="center"/>
    </xf>
    <xf numFmtId="0" fontId="5" fillId="0" borderId="14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left" vertical="center"/>
    </xf>
    <xf numFmtId="4" fontId="5" fillId="0" borderId="14" xfId="0" applyNumberFormat="1" applyFont="1" applyFill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left" wrapText="1" indent="1"/>
    </xf>
    <xf numFmtId="0" fontId="5" fillId="0" borderId="8" xfId="0" applyNumberFormat="1" applyFont="1" applyBorder="1" applyAlignment="1">
      <alignment horizontal="left" indent="1"/>
    </xf>
    <xf numFmtId="0" fontId="5" fillId="0" borderId="6" xfId="0" applyNumberFormat="1" applyFont="1" applyBorder="1" applyAlignment="1">
      <alignment horizontal="left" indent="1"/>
    </xf>
    <xf numFmtId="4" fontId="5" fillId="0" borderId="12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left" indent="3"/>
    </xf>
    <xf numFmtId="0" fontId="5" fillId="0" borderId="11" xfId="0" applyNumberFormat="1" applyFont="1" applyBorder="1" applyAlignment="1">
      <alignment horizontal="left" indent="3"/>
    </xf>
    <xf numFmtId="0" fontId="5" fillId="0" borderId="13" xfId="0" applyNumberFormat="1" applyFont="1" applyBorder="1" applyAlignment="1">
      <alignment horizontal="left" indent="3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" fontId="5" fillId="0" borderId="12" xfId="0" applyNumberFormat="1" applyFont="1" applyFill="1" applyBorder="1" applyAlignment="1">
      <alignment horizontal="center"/>
    </xf>
    <xf numFmtId="4" fontId="5" fillId="0" borderId="11" xfId="0" applyNumberFormat="1" applyFont="1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center"/>
    </xf>
    <xf numFmtId="0" fontId="5" fillId="0" borderId="11" xfId="0" applyNumberFormat="1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center"/>
    </xf>
    <xf numFmtId="0" fontId="5" fillId="0" borderId="12" xfId="0" applyNumberFormat="1" applyFont="1" applyFill="1" applyBorder="1" applyAlignment="1">
      <alignment horizontal="center"/>
    </xf>
    <xf numFmtId="0" fontId="5" fillId="0" borderId="12" xfId="0" applyNumberFormat="1" applyFont="1" applyBorder="1" applyAlignment="1">
      <alignment horizontal="left" wrapText="1" indent="3"/>
    </xf>
    <xf numFmtId="49" fontId="4" fillId="0" borderId="12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right"/>
    </xf>
    <xf numFmtId="0" fontId="5" fillId="0" borderId="4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left"/>
    </xf>
    <xf numFmtId="0" fontId="5" fillId="0" borderId="4" xfId="0" applyNumberFormat="1" applyFont="1" applyBorder="1" applyAlignment="1">
      <alignment horizontal="left"/>
    </xf>
    <xf numFmtId="0" fontId="5" fillId="0" borderId="5" xfId="0" applyNumberFormat="1" applyFont="1" applyBorder="1" applyAlignment="1">
      <alignment horizontal="left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8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left"/>
    </xf>
    <xf numFmtId="0" fontId="5" fillId="0" borderId="11" xfId="0" applyNumberFormat="1" applyFont="1" applyBorder="1" applyAlignment="1">
      <alignment horizontal="left"/>
    </xf>
    <xf numFmtId="0" fontId="5" fillId="0" borderId="13" xfId="0" applyNumberFormat="1" applyFont="1" applyBorder="1" applyAlignment="1">
      <alignment horizontal="left"/>
    </xf>
    <xf numFmtId="0" fontId="5" fillId="0" borderId="12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left" wrapText="1" indent="3"/>
    </xf>
    <xf numFmtId="0" fontId="5" fillId="0" borderId="13" xfId="0" applyNumberFormat="1" applyFont="1" applyBorder="1" applyAlignment="1">
      <alignment horizontal="left" wrapText="1" indent="3"/>
    </xf>
    <xf numFmtId="0" fontId="5" fillId="0" borderId="3" xfId="0" applyNumberFormat="1" applyFont="1" applyBorder="1" applyAlignment="1">
      <alignment horizontal="left" indent="3"/>
    </xf>
    <xf numFmtId="0" fontId="5" fillId="0" borderId="4" xfId="0" applyNumberFormat="1" applyFont="1" applyBorder="1" applyAlignment="1">
      <alignment horizontal="left" indent="3"/>
    </xf>
    <xf numFmtId="0" fontId="5" fillId="0" borderId="5" xfId="0" applyNumberFormat="1" applyFont="1" applyBorder="1" applyAlignment="1">
      <alignment horizontal="left" indent="3"/>
    </xf>
    <xf numFmtId="0" fontId="5" fillId="0" borderId="12" xfId="0" applyNumberFormat="1" applyFont="1" applyFill="1" applyBorder="1" applyAlignment="1">
      <alignment horizontal="left" wrapText="1" indent="3"/>
    </xf>
    <xf numFmtId="0" fontId="5" fillId="0" borderId="11" xfId="0" applyNumberFormat="1" applyFont="1" applyFill="1" applyBorder="1" applyAlignment="1">
      <alignment horizontal="left" wrapText="1" indent="3"/>
    </xf>
    <xf numFmtId="0" fontId="5" fillId="0" borderId="13" xfId="0" applyNumberFormat="1" applyFont="1" applyFill="1" applyBorder="1" applyAlignment="1">
      <alignment horizontal="left" wrapText="1" indent="3"/>
    </xf>
    <xf numFmtId="4" fontId="6" fillId="0" borderId="11" xfId="0" applyNumberFormat="1" applyFont="1" applyBorder="1"/>
    <xf numFmtId="4" fontId="6" fillId="0" borderId="13" xfId="0" applyNumberFormat="1" applyFont="1" applyBorder="1"/>
    <xf numFmtId="0" fontId="5" fillId="0" borderId="14" xfId="0" applyNumberFormat="1" applyFont="1" applyBorder="1" applyAlignment="1">
      <alignment horizontal="left" indent="3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left"/>
    </xf>
    <xf numFmtId="0" fontId="4" fillId="0" borderId="11" xfId="0" applyNumberFormat="1" applyFont="1" applyBorder="1" applyAlignment="1">
      <alignment horizontal="left"/>
    </xf>
    <xf numFmtId="0" fontId="4" fillId="0" borderId="13" xfId="0" applyNumberFormat="1" applyFont="1" applyBorder="1" applyAlignment="1">
      <alignment horizontal="left"/>
    </xf>
    <xf numFmtId="0" fontId="5" fillId="0" borderId="12" xfId="0" applyNumberFormat="1" applyFont="1" applyBorder="1" applyAlignment="1">
      <alignment horizontal="left" wrapText="1" indent="1"/>
    </xf>
    <xf numFmtId="0" fontId="6" fillId="0" borderId="11" xfId="0" applyFont="1" applyBorder="1"/>
    <xf numFmtId="0" fontId="6" fillId="0" borderId="13" xfId="0" applyFont="1" applyBorder="1"/>
    <xf numFmtId="0" fontId="4" fillId="0" borderId="11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5" fillId="0" borderId="10" xfId="0" applyNumberFormat="1" applyFont="1" applyFill="1" applyBorder="1" applyAlignment="1">
      <alignment horizontal="left" wrapText="1" indent="3"/>
    </xf>
    <xf numFmtId="0" fontId="5" fillId="0" borderId="8" xfId="0" applyNumberFormat="1" applyFont="1" applyFill="1" applyBorder="1" applyAlignment="1">
      <alignment horizontal="left" indent="3"/>
    </xf>
    <xf numFmtId="0" fontId="5" fillId="0" borderId="6" xfId="0" applyNumberFormat="1" applyFont="1" applyFill="1" applyBorder="1" applyAlignment="1">
      <alignment horizontal="left" indent="3"/>
    </xf>
    <xf numFmtId="0" fontId="5" fillId="0" borderId="3" xfId="0" applyNumberFormat="1" applyFont="1" applyFill="1" applyBorder="1" applyAlignment="1">
      <alignment horizontal="left" indent="4"/>
    </xf>
    <xf numFmtId="0" fontId="5" fillId="0" borderId="4" xfId="0" applyNumberFormat="1" applyFont="1" applyFill="1" applyBorder="1" applyAlignment="1">
      <alignment horizontal="left" indent="4"/>
    </xf>
    <xf numFmtId="0" fontId="5" fillId="0" borderId="5" xfId="0" applyNumberFormat="1" applyFont="1" applyFill="1" applyBorder="1" applyAlignment="1">
      <alignment horizontal="left" indent="4"/>
    </xf>
    <xf numFmtId="0" fontId="5" fillId="0" borderId="12" xfId="0" applyNumberFormat="1" applyFont="1" applyFill="1" applyBorder="1" applyAlignment="1">
      <alignment horizontal="left" indent="4"/>
    </xf>
    <xf numFmtId="0" fontId="5" fillId="0" borderId="11" xfId="0" applyNumberFormat="1" applyFont="1" applyFill="1" applyBorder="1" applyAlignment="1">
      <alignment horizontal="left" indent="4"/>
    </xf>
    <xf numFmtId="0" fontId="5" fillId="0" borderId="13" xfId="0" applyNumberFormat="1" applyFont="1" applyFill="1" applyBorder="1" applyAlignment="1">
      <alignment horizontal="left" indent="4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10" xfId="0" applyNumberFormat="1" applyFont="1" applyFill="1" applyBorder="1" applyAlignment="1">
      <alignment horizontal="center"/>
    </xf>
    <xf numFmtId="0" fontId="5" fillId="0" borderId="12" xfId="0" applyNumberFormat="1" applyFont="1" applyBorder="1" applyAlignment="1">
      <alignment horizontal="left" indent="4"/>
    </xf>
    <xf numFmtId="0" fontId="5" fillId="0" borderId="11" xfId="0" applyNumberFormat="1" applyFont="1" applyBorder="1" applyAlignment="1">
      <alignment horizontal="left" indent="4"/>
    </xf>
    <xf numFmtId="0" fontId="5" fillId="0" borderId="13" xfId="0" applyNumberFormat="1" applyFont="1" applyBorder="1" applyAlignment="1">
      <alignment horizontal="left" indent="4"/>
    </xf>
    <xf numFmtId="0" fontId="5" fillId="0" borderId="10" xfId="0" applyNumberFormat="1" applyFont="1" applyBorder="1" applyAlignment="1">
      <alignment horizontal="left" wrapText="1" indent="3"/>
    </xf>
    <xf numFmtId="0" fontId="5" fillId="0" borderId="8" xfId="0" applyNumberFormat="1" applyFont="1" applyBorder="1" applyAlignment="1">
      <alignment horizontal="left" indent="3"/>
    </xf>
    <xf numFmtId="0" fontId="5" fillId="0" borderId="6" xfId="0" applyNumberFormat="1" applyFont="1" applyBorder="1" applyAlignment="1">
      <alignment horizontal="left" indent="3"/>
    </xf>
    <xf numFmtId="0" fontId="5" fillId="0" borderId="3" xfId="0" applyNumberFormat="1" applyFont="1" applyBorder="1" applyAlignment="1">
      <alignment horizontal="left" indent="4"/>
    </xf>
    <xf numFmtId="0" fontId="5" fillId="0" borderId="4" xfId="0" applyNumberFormat="1" applyFont="1" applyBorder="1" applyAlignment="1">
      <alignment horizontal="left" indent="4"/>
    </xf>
    <xf numFmtId="0" fontId="5" fillId="0" borderId="5" xfId="0" applyNumberFormat="1" applyFont="1" applyBorder="1" applyAlignment="1">
      <alignment horizontal="left" indent="4"/>
    </xf>
    <xf numFmtId="0" fontId="5" fillId="0" borderId="12" xfId="0" applyNumberFormat="1" applyFont="1" applyBorder="1" applyAlignment="1">
      <alignment horizontal="left" wrapText="1" indent="2"/>
    </xf>
    <xf numFmtId="0" fontId="5" fillId="0" borderId="11" xfId="0" applyNumberFormat="1" applyFont="1" applyBorder="1" applyAlignment="1">
      <alignment horizontal="left" indent="2"/>
    </xf>
    <xf numFmtId="0" fontId="5" fillId="0" borderId="13" xfId="0" applyNumberFormat="1" applyFont="1" applyBorder="1" applyAlignment="1">
      <alignment horizontal="left" indent="2"/>
    </xf>
    <xf numFmtId="4" fontId="9" fillId="0" borderId="12" xfId="0" applyNumberFormat="1" applyFont="1" applyBorder="1" applyAlignment="1">
      <alignment horizontal="center"/>
    </xf>
    <xf numFmtId="0" fontId="9" fillId="0" borderId="11" xfId="0" applyNumberFormat="1" applyFont="1" applyBorder="1" applyAlignment="1">
      <alignment horizontal="center"/>
    </xf>
    <xf numFmtId="0" fontId="9" fillId="0" borderId="13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left" wrapText="1" indent="4"/>
    </xf>
    <xf numFmtId="0" fontId="5" fillId="0" borderId="11" xfId="0" applyNumberFormat="1" applyFont="1" applyBorder="1" applyAlignment="1">
      <alignment horizontal="left" wrapText="1" indent="4"/>
    </xf>
    <xf numFmtId="0" fontId="5" fillId="0" borderId="13" xfId="0" applyNumberFormat="1" applyFont="1" applyBorder="1" applyAlignment="1">
      <alignment horizontal="left" wrapText="1" indent="4"/>
    </xf>
    <xf numFmtId="0" fontId="5" fillId="0" borderId="11" xfId="0" applyNumberFormat="1" applyFont="1" applyBorder="1" applyAlignment="1">
      <alignment horizontal="left" indent="1"/>
    </xf>
    <xf numFmtId="0" fontId="5" fillId="0" borderId="13" xfId="0" applyNumberFormat="1" applyFont="1" applyBorder="1" applyAlignment="1">
      <alignment horizontal="left" indent="1"/>
    </xf>
    <xf numFmtId="0" fontId="5" fillId="0" borderId="10" xfId="0" applyNumberFormat="1" applyFont="1" applyBorder="1" applyAlignment="1">
      <alignment horizontal="left" wrapText="1" indent="4"/>
    </xf>
    <xf numFmtId="0" fontId="5" fillId="0" borderId="8" xfId="0" applyNumberFormat="1" applyFont="1" applyBorder="1" applyAlignment="1">
      <alignment horizontal="left" indent="4"/>
    </xf>
    <xf numFmtId="0" fontId="5" fillId="0" borderId="6" xfId="0" applyNumberFormat="1" applyFont="1" applyBorder="1" applyAlignment="1">
      <alignment horizontal="left" indent="4"/>
    </xf>
    <xf numFmtId="2" fontId="5" fillId="0" borderId="12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top"/>
    </xf>
    <xf numFmtId="0" fontId="8" fillId="0" borderId="2" xfId="0" applyNumberFormat="1" applyFont="1" applyBorder="1" applyAlignment="1">
      <alignment horizontal="center" vertical="top"/>
    </xf>
    <xf numFmtId="0" fontId="5" fillId="0" borderId="8" xfId="0" applyNumberFormat="1" applyFont="1" applyBorder="1" applyAlignment="1">
      <alignment horizontal="left"/>
    </xf>
    <xf numFmtId="0" fontId="8" fillId="0" borderId="4" xfId="0" applyNumberFormat="1" applyFont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left" wrapText="1"/>
    </xf>
    <xf numFmtId="0" fontId="5" fillId="0" borderId="0" xfId="0" applyNumberFormat="1" applyFont="1" applyBorder="1" applyAlignment="1">
      <alignment horizontal="right"/>
    </xf>
    <xf numFmtId="49" fontId="5" fillId="0" borderId="8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8" fillId="0" borderId="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left" wrapText="1" indent="4"/>
    </xf>
    <xf numFmtId="0" fontId="5" fillId="0" borderId="14" xfId="0" applyNumberFormat="1" applyFont="1" applyBorder="1" applyAlignment="1">
      <alignment horizontal="left" wrapText="1" indent="4"/>
    </xf>
    <xf numFmtId="0" fontId="5" fillId="0" borderId="14" xfId="0" applyNumberFormat="1" applyFont="1" applyBorder="1" applyAlignment="1">
      <alignment horizontal="left" indent="4"/>
    </xf>
    <xf numFmtId="4" fontId="5" fillId="2" borderId="14" xfId="0" applyNumberFormat="1" applyFont="1" applyFill="1" applyBorder="1" applyAlignment="1">
      <alignment horizontal="center"/>
    </xf>
    <xf numFmtId="0" fontId="5" fillId="0" borderId="12" xfId="0" applyNumberFormat="1" applyFont="1" applyBorder="1" applyAlignment="1">
      <alignment horizontal="left" indent="1"/>
    </xf>
    <xf numFmtId="49" fontId="4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E33"/>
  <sheetViews>
    <sheetView view="pageBreakPreview" zoomScale="154" zoomScaleSheetLayoutView="154" workbookViewId="0">
      <selection activeCell="DF17" sqref="DF17:DR17"/>
    </sheetView>
  </sheetViews>
  <sheetFormatPr defaultColWidth="0.85546875" defaultRowHeight="11.25"/>
  <cols>
    <col min="1" max="18" width="0.85546875" style="1"/>
    <col min="19" max="19" width="0.85546875" style="1" customWidth="1"/>
    <col min="20" max="40" width="0.85546875" style="1"/>
    <col min="41" max="41" width="1" style="1" customWidth="1"/>
    <col min="42" max="65" width="0.85546875" style="1"/>
    <col min="66" max="66" width="0.85546875" style="1" customWidth="1"/>
    <col min="67" max="69" width="0.85546875" style="1"/>
    <col min="70" max="70" width="0.85546875" style="1" customWidth="1"/>
    <col min="71" max="74" width="0.85546875" style="1"/>
    <col min="75" max="75" width="2.85546875" style="1" customWidth="1"/>
    <col min="76" max="81" width="0.85546875" style="1"/>
    <col min="82" max="83" width="0.85546875" style="1" customWidth="1"/>
    <col min="84" max="108" width="0.85546875" style="1"/>
    <col min="109" max="109" width="0.28515625" style="1" customWidth="1"/>
    <col min="110" max="146" width="0.85546875" style="1"/>
    <col min="147" max="147" width="1.140625" style="1" customWidth="1"/>
    <col min="148" max="148" width="0.28515625" style="1" customWidth="1"/>
    <col min="149" max="158" width="0.85546875" style="1"/>
    <col min="159" max="159" width="0.140625" style="1" customWidth="1"/>
    <col min="160" max="160" width="0.42578125" style="1" hidden="1" customWidth="1"/>
    <col min="161" max="16384" width="0.85546875" style="1"/>
  </cols>
  <sheetData>
    <row r="1" spans="1:161" s="3" customFormat="1" ht="10.5">
      <c r="A1" s="128" t="s">
        <v>223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</row>
    <row r="2" spans="1:161" ht="12.75">
      <c r="A2" s="98" t="s">
        <v>255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</row>
    <row r="3" spans="1:161">
      <c r="A3" s="143" t="s">
        <v>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5"/>
      <c r="BX3" s="137" t="s">
        <v>1</v>
      </c>
      <c r="BY3" s="138"/>
      <c r="BZ3" s="138"/>
      <c r="CA3" s="138"/>
      <c r="CB3" s="138"/>
      <c r="CC3" s="138"/>
      <c r="CD3" s="138"/>
      <c r="CE3" s="139"/>
      <c r="CF3" s="137" t="s">
        <v>212</v>
      </c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9"/>
      <c r="CS3" s="137" t="s">
        <v>213</v>
      </c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9"/>
      <c r="DF3" s="158" t="s">
        <v>8</v>
      </c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60"/>
    </row>
    <row r="4" spans="1:161" ht="11.25" customHeight="1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8"/>
      <c r="BX4" s="152"/>
      <c r="BY4" s="153"/>
      <c r="BZ4" s="153"/>
      <c r="CA4" s="153"/>
      <c r="CB4" s="153"/>
      <c r="CC4" s="153"/>
      <c r="CD4" s="153"/>
      <c r="CE4" s="154"/>
      <c r="CF4" s="152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4"/>
      <c r="CS4" s="152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4"/>
      <c r="DF4" s="129" t="s">
        <v>2</v>
      </c>
      <c r="DG4" s="130"/>
      <c r="DH4" s="130"/>
      <c r="DI4" s="130"/>
      <c r="DJ4" s="130"/>
      <c r="DK4" s="130"/>
      <c r="DL4" s="131" t="s">
        <v>285</v>
      </c>
      <c r="DM4" s="131"/>
      <c r="DN4" s="131"/>
      <c r="DO4" s="132" t="s">
        <v>3</v>
      </c>
      <c r="DP4" s="132"/>
      <c r="DQ4" s="132"/>
      <c r="DR4" s="133"/>
      <c r="DS4" s="129" t="s">
        <v>2</v>
      </c>
      <c r="DT4" s="130"/>
      <c r="DU4" s="130"/>
      <c r="DV4" s="130"/>
      <c r="DW4" s="130"/>
      <c r="DX4" s="130"/>
      <c r="DY4" s="131" t="s">
        <v>288</v>
      </c>
      <c r="DZ4" s="131"/>
      <c r="EA4" s="131"/>
      <c r="EB4" s="132" t="s">
        <v>3</v>
      </c>
      <c r="EC4" s="132"/>
      <c r="ED4" s="132"/>
      <c r="EE4" s="133"/>
      <c r="EF4" s="129" t="s">
        <v>2</v>
      </c>
      <c r="EG4" s="130"/>
      <c r="EH4" s="130"/>
      <c r="EI4" s="130"/>
      <c r="EJ4" s="130"/>
      <c r="EK4" s="130"/>
      <c r="EL4" s="131" t="s">
        <v>294</v>
      </c>
      <c r="EM4" s="131"/>
      <c r="EN4" s="131"/>
      <c r="EO4" s="132" t="s">
        <v>3</v>
      </c>
      <c r="EP4" s="132"/>
      <c r="EQ4" s="132"/>
      <c r="ER4" s="133"/>
      <c r="ES4" s="137" t="s">
        <v>7</v>
      </c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9"/>
    </row>
    <row r="5" spans="1:161" ht="37.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1"/>
      <c r="BX5" s="140"/>
      <c r="BY5" s="141"/>
      <c r="BZ5" s="141"/>
      <c r="CA5" s="141"/>
      <c r="CB5" s="141"/>
      <c r="CC5" s="141"/>
      <c r="CD5" s="141"/>
      <c r="CE5" s="142"/>
      <c r="CF5" s="140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2"/>
      <c r="CS5" s="140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2"/>
      <c r="DF5" s="134" t="s">
        <v>4</v>
      </c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6"/>
      <c r="DS5" s="134" t="s">
        <v>5</v>
      </c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6"/>
      <c r="EF5" s="134" t="s">
        <v>6</v>
      </c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6"/>
      <c r="ES5" s="140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2"/>
    </row>
    <row r="6" spans="1:161" ht="12.75" customHeight="1">
      <c r="A6" s="155" t="s">
        <v>176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7"/>
      <c r="BX6" s="79" t="s">
        <v>14</v>
      </c>
      <c r="BY6" s="80"/>
      <c r="BZ6" s="80"/>
      <c r="CA6" s="80"/>
      <c r="CB6" s="80"/>
      <c r="CC6" s="80"/>
      <c r="CD6" s="80"/>
      <c r="CE6" s="81"/>
      <c r="CF6" s="79" t="s">
        <v>15</v>
      </c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1"/>
      <c r="CS6" s="79" t="s">
        <v>15</v>
      </c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1"/>
      <c r="DF6" s="161">
        <f>DF7+DF8</f>
        <v>5096.22</v>
      </c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3"/>
      <c r="DS6" s="73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5"/>
      <c r="EF6" s="73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5"/>
      <c r="ES6" s="73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5"/>
    </row>
    <row r="7" spans="1:161" s="11" customFormat="1" ht="12.75" customHeight="1">
      <c r="A7" s="155" t="s">
        <v>286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7"/>
      <c r="BX7" s="79"/>
      <c r="BY7" s="80"/>
      <c r="BZ7" s="80"/>
      <c r="CA7" s="80"/>
      <c r="CB7" s="80"/>
      <c r="CC7" s="80"/>
      <c r="CD7" s="80"/>
      <c r="CE7" s="81"/>
      <c r="CF7" s="79" t="s">
        <v>15</v>
      </c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1"/>
      <c r="CS7" s="79" t="s">
        <v>15</v>
      </c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1"/>
      <c r="DF7" s="85">
        <v>5096.22</v>
      </c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3"/>
      <c r="DS7" s="73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5"/>
      <c r="EF7" s="73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5"/>
      <c r="ES7" s="73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5"/>
    </row>
    <row r="8" spans="1:161" s="11" customFormat="1" ht="12.75" customHeight="1">
      <c r="A8" s="155" t="s">
        <v>287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7"/>
      <c r="BX8" s="79"/>
      <c r="BY8" s="80"/>
      <c r="BZ8" s="80"/>
      <c r="CA8" s="80"/>
      <c r="CB8" s="80"/>
      <c r="CC8" s="80"/>
      <c r="CD8" s="80"/>
      <c r="CE8" s="81"/>
      <c r="CF8" s="79" t="s">
        <v>15</v>
      </c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 t="s">
        <v>15</v>
      </c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1"/>
      <c r="DF8" s="85">
        <v>0</v>
      </c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3"/>
      <c r="DS8" s="73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5"/>
      <c r="EF8" s="73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5"/>
      <c r="ES8" s="73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5"/>
    </row>
    <row r="9" spans="1:161" ht="12.75" customHeight="1">
      <c r="A9" s="155" t="s">
        <v>177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7"/>
      <c r="BX9" s="79" t="s">
        <v>16</v>
      </c>
      <c r="BY9" s="80"/>
      <c r="BZ9" s="80"/>
      <c r="CA9" s="80"/>
      <c r="CB9" s="80"/>
      <c r="CC9" s="80"/>
      <c r="CD9" s="80"/>
      <c r="CE9" s="81"/>
      <c r="CF9" s="79" t="s">
        <v>15</v>
      </c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 t="s">
        <v>15</v>
      </c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1"/>
      <c r="DF9" s="73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5"/>
      <c r="DS9" s="73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5"/>
      <c r="EF9" s="73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5"/>
      <c r="ES9" s="73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5"/>
    </row>
    <row r="10" spans="1:161" ht="12.75" customHeight="1">
      <c r="A10" s="179" t="s">
        <v>17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1"/>
      <c r="BX10" s="125" t="s">
        <v>18</v>
      </c>
      <c r="BY10" s="126"/>
      <c r="BZ10" s="126"/>
      <c r="CA10" s="126"/>
      <c r="CB10" s="126"/>
      <c r="CC10" s="126"/>
      <c r="CD10" s="126"/>
      <c r="CE10" s="127"/>
      <c r="CF10" s="125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7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1"/>
      <c r="DF10" s="161">
        <f>DF13+DF16+DF19</f>
        <v>14821630.539999999</v>
      </c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6"/>
      <c r="DS10" s="161">
        <f>DS13+DS16+DS19</f>
        <v>15391700</v>
      </c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6"/>
      <c r="EF10" s="161">
        <f>EF13+EF16+EF19</f>
        <v>16016100</v>
      </c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6"/>
      <c r="ES10" s="73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5"/>
    </row>
    <row r="11" spans="1:161" ht="21" customHeight="1">
      <c r="A11" s="182" t="s">
        <v>19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4"/>
      <c r="BX11" s="79" t="s">
        <v>20</v>
      </c>
      <c r="BY11" s="80"/>
      <c r="BZ11" s="80"/>
      <c r="CA11" s="80"/>
      <c r="CB11" s="80"/>
      <c r="CC11" s="80"/>
      <c r="CD11" s="80"/>
      <c r="CE11" s="81"/>
      <c r="CF11" s="79" t="s">
        <v>21</v>
      </c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1"/>
      <c r="CS11" s="79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1"/>
      <c r="DF11" s="161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6"/>
      <c r="DS11" s="161"/>
      <c r="DT11" s="185"/>
      <c r="DU11" s="185"/>
      <c r="DV11" s="185"/>
      <c r="DW11" s="185"/>
      <c r="DX11" s="185"/>
      <c r="DY11" s="185"/>
      <c r="DZ11" s="185"/>
      <c r="EA11" s="185"/>
      <c r="EB11" s="185"/>
      <c r="EC11" s="185"/>
      <c r="ED11" s="185"/>
      <c r="EE11" s="186"/>
      <c r="EF11" s="161"/>
      <c r="EG11" s="185"/>
      <c r="EH11" s="185"/>
      <c r="EI11" s="185"/>
      <c r="EJ11" s="185"/>
      <c r="EK11" s="185"/>
      <c r="EL11" s="185"/>
      <c r="EM11" s="185"/>
      <c r="EN11" s="185"/>
      <c r="EO11" s="185"/>
      <c r="EP11" s="185"/>
      <c r="EQ11" s="185"/>
      <c r="ER11" s="186"/>
      <c r="ES11" s="73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5"/>
    </row>
    <row r="12" spans="1:161" ht="9" customHeight="1">
      <c r="A12" s="174" t="s">
        <v>22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8" t="s">
        <v>23</v>
      </c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</row>
    <row r="13" spans="1:161" ht="12.75" customHeight="1">
      <c r="A13" s="82" t="s">
        <v>24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4"/>
      <c r="BX13" s="76" t="s">
        <v>25</v>
      </c>
      <c r="BY13" s="77"/>
      <c r="BZ13" s="77"/>
      <c r="CA13" s="77"/>
      <c r="CB13" s="77"/>
      <c r="CC13" s="77"/>
      <c r="CD13" s="77"/>
      <c r="CE13" s="78"/>
      <c r="CF13" s="76" t="s">
        <v>26</v>
      </c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8"/>
      <c r="CS13" s="76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8"/>
      <c r="DF13" s="94">
        <f>DF14+DF15</f>
        <v>13887200</v>
      </c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6"/>
      <c r="DS13" s="94">
        <f>DS14+DS15</f>
        <v>15353700</v>
      </c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6"/>
      <c r="EF13" s="94">
        <f>EF14+EF15</f>
        <v>15976100</v>
      </c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6"/>
      <c r="ES13" s="97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9"/>
    </row>
    <row r="14" spans="1:161" s="5" customFormat="1" ht="32.25" customHeight="1">
      <c r="A14" s="124" t="s">
        <v>173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8"/>
      <c r="BX14" s="79" t="s">
        <v>27</v>
      </c>
      <c r="BY14" s="80"/>
      <c r="BZ14" s="80"/>
      <c r="CA14" s="80"/>
      <c r="CB14" s="80"/>
      <c r="CC14" s="80"/>
      <c r="CD14" s="80"/>
      <c r="CE14" s="81"/>
      <c r="CF14" s="79" t="s">
        <v>26</v>
      </c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1"/>
      <c r="CS14" s="79" t="s">
        <v>170</v>
      </c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1"/>
      <c r="DF14" s="85">
        <v>13368500</v>
      </c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3"/>
      <c r="DS14" s="85">
        <v>14791200</v>
      </c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3"/>
      <c r="EF14" s="85">
        <v>15383600</v>
      </c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3"/>
      <c r="ES14" s="73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5"/>
    </row>
    <row r="15" spans="1:161" ht="62.25" customHeight="1">
      <c r="A15" s="124" t="s">
        <v>289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8"/>
      <c r="BX15" s="79" t="s">
        <v>172</v>
      </c>
      <c r="BY15" s="80"/>
      <c r="BZ15" s="80"/>
      <c r="CA15" s="80"/>
      <c r="CB15" s="80"/>
      <c r="CC15" s="80"/>
      <c r="CD15" s="80"/>
      <c r="CE15" s="81"/>
      <c r="CF15" s="79" t="s">
        <v>26</v>
      </c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1"/>
      <c r="CS15" s="79" t="s">
        <v>170</v>
      </c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1"/>
      <c r="DF15" s="85">
        <v>518700</v>
      </c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3"/>
      <c r="DS15" s="85">
        <v>562500</v>
      </c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3"/>
      <c r="EF15" s="85">
        <v>592500</v>
      </c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3"/>
      <c r="ES15" s="73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5"/>
    </row>
    <row r="16" spans="1:161" s="6" customFormat="1" ht="21.75" customHeight="1">
      <c r="A16" s="124" t="s">
        <v>174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8"/>
      <c r="BX16" s="79" t="s">
        <v>253</v>
      </c>
      <c r="BY16" s="80"/>
      <c r="BZ16" s="80"/>
      <c r="CA16" s="80"/>
      <c r="CB16" s="80"/>
      <c r="CC16" s="80"/>
      <c r="CD16" s="80"/>
      <c r="CE16" s="81"/>
      <c r="CF16" s="79" t="s">
        <v>26</v>
      </c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1"/>
      <c r="CS16" s="79" t="s">
        <v>170</v>
      </c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1"/>
      <c r="DF16" s="102">
        <f>30000+5000</f>
        <v>35000</v>
      </c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4"/>
      <c r="DS16" s="102">
        <v>32000</v>
      </c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4"/>
      <c r="EF16" s="102">
        <v>34000</v>
      </c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4"/>
      <c r="ES16" s="73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5"/>
    </row>
    <row r="17" spans="1:161" ht="11.1" customHeight="1">
      <c r="A17" s="82" t="s">
        <v>28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4"/>
      <c r="BX17" s="79" t="s">
        <v>29</v>
      </c>
      <c r="BY17" s="80"/>
      <c r="BZ17" s="80"/>
      <c r="CA17" s="80"/>
      <c r="CB17" s="80"/>
      <c r="CC17" s="80"/>
      <c r="CD17" s="80"/>
      <c r="CE17" s="81"/>
      <c r="CF17" s="79" t="s">
        <v>30</v>
      </c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1"/>
      <c r="CS17" s="79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1"/>
      <c r="DF17" s="73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5"/>
      <c r="DS17" s="73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5"/>
      <c r="EF17" s="73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5"/>
      <c r="ES17" s="73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5"/>
    </row>
    <row r="18" spans="1:161" s="10" customFormat="1" ht="9" customHeight="1">
      <c r="A18" s="174" t="s">
        <v>22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79" t="s">
        <v>31</v>
      </c>
      <c r="BY18" s="80"/>
      <c r="BZ18" s="80"/>
      <c r="CA18" s="80"/>
      <c r="CB18" s="80"/>
      <c r="CC18" s="80"/>
      <c r="CD18" s="80"/>
      <c r="CE18" s="81"/>
      <c r="CF18" s="79" t="s">
        <v>30</v>
      </c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1"/>
      <c r="CS18" s="79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1"/>
      <c r="DF18" s="73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5"/>
      <c r="DS18" s="73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5"/>
      <c r="EF18" s="73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5"/>
      <c r="ES18" s="73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5"/>
    </row>
    <row r="19" spans="1:161" ht="11.1" customHeight="1">
      <c r="A19" s="82" t="s">
        <v>32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4"/>
      <c r="BX19" s="79" t="s">
        <v>33</v>
      </c>
      <c r="BY19" s="80"/>
      <c r="BZ19" s="80"/>
      <c r="CA19" s="80"/>
      <c r="CB19" s="80"/>
      <c r="CC19" s="80"/>
      <c r="CD19" s="80"/>
      <c r="CE19" s="81"/>
      <c r="CF19" s="79" t="s">
        <v>34</v>
      </c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1"/>
      <c r="CS19" s="79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1"/>
      <c r="DF19" s="85">
        <f>DF20</f>
        <v>899430.54</v>
      </c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5"/>
      <c r="DS19" s="85">
        <f>DS20</f>
        <v>6000</v>
      </c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5"/>
      <c r="EF19" s="85">
        <f>EF20</f>
        <v>6000</v>
      </c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5"/>
      <c r="ES19" s="73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5"/>
    </row>
    <row r="20" spans="1:161" ht="8.25" customHeight="1">
      <c r="A20" s="166" t="s">
        <v>22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8"/>
      <c r="BX20" s="89" t="s">
        <v>225</v>
      </c>
      <c r="BY20" s="90"/>
      <c r="BZ20" s="90"/>
      <c r="CA20" s="90"/>
      <c r="CB20" s="90"/>
      <c r="CC20" s="90"/>
      <c r="CD20" s="90"/>
      <c r="CE20" s="91"/>
      <c r="CF20" s="89" t="s">
        <v>34</v>
      </c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1"/>
      <c r="CS20" s="89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1"/>
      <c r="DF20" s="111">
        <f>DF22+DF24+DF23+DF25</f>
        <v>899430.54</v>
      </c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7"/>
      <c r="DS20" s="111">
        <f>DS24</f>
        <v>6000</v>
      </c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7"/>
      <c r="EF20" s="111">
        <f>EF24</f>
        <v>6000</v>
      </c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7"/>
      <c r="ES20" s="105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7"/>
    </row>
    <row r="21" spans="1:161" ht="10.5" customHeight="1">
      <c r="A21" s="82" t="s">
        <v>224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4"/>
      <c r="BX21" s="175"/>
      <c r="BY21" s="176"/>
      <c r="BZ21" s="176"/>
      <c r="CA21" s="176"/>
      <c r="CB21" s="176"/>
      <c r="CC21" s="176"/>
      <c r="CD21" s="176"/>
      <c r="CE21" s="177"/>
      <c r="CF21" s="175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7"/>
      <c r="CS21" s="175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7"/>
      <c r="DF21" s="108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10"/>
      <c r="DS21" s="108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10"/>
      <c r="EF21" s="108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10"/>
      <c r="ES21" s="108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10"/>
    </row>
    <row r="22" spans="1:161" s="11" customFormat="1" ht="74.25" customHeight="1">
      <c r="A22" s="124" t="s">
        <v>301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5"/>
      <c r="BX22" s="79" t="s">
        <v>252</v>
      </c>
      <c r="BY22" s="80"/>
      <c r="BZ22" s="80"/>
      <c r="CA22" s="80"/>
      <c r="CB22" s="80"/>
      <c r="CC22" s="80"/>
      <c r="CD22" s="80"/>
      <c r="CE22" s="81"/>
      <c r="CF22" s="79" t="s">
        <v>34</v>
      </c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1"/>
      <c r="CS22" s="89" t="s">
        <v>171</v>
      </c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1"/>
      <c r="DF22" s="85">
        <f>471939.39+114516.15</f>
        <v>586455.54</v>
      </c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3"/>
      <c r="DS22" s="85">
        <v>0</v>
      </c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5"/>
      <c r="EF22" s="85">
        <v>0</v>
      </c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5"/>
      <c r="ES22" s="73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5"/>
    </row>
    <row r="23" spans="1:161" s="11" customFormat="1" ht="55.5" customHeight="1">
      <c r="A23" s="169" t="s">
        <v>303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1"/>
      <c r="BX23" s="112" t="s">
        <v>299</v>
      </c>
      <c r="BY23" s="113"/>
      <c r="BZ23" s="113"/>
      <c r="CA23" s="113"/>
      <c r="CB23" s="113"/>
      <c r="CC23" s="113"/>
      <c r="CD23" s="113"/>
      <c r="CE23" s="114"/>
      <c r="CF23" s="112" t="s">
        <v>34</v>
      </c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4"/>
      <c r="CS23" s="115" t="s">
        <v>312</v>
      </c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7"/>
      <c r="DF23" s="118">
        <v>238100</v>
      </c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20"/>
      <c r="DS23" s="118">
        <v>0</v>
      </c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2"/>
      <c r="EF23" s="118">
        <v>0</v>
      </c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2"/>
      <c r="ES23" s="123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2"/>
    </row>
    <row r="24" spans="1:161" s="11" customFormat="1" ht="21.75" customHeight="1">
      <c r="A24" s="124" t="s">
        <v>295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5"/>
      <c r="BX24" s="79" t="s">
        <v>302</v>
      </c>
      <c r="BY24" s="80"/>
      <c r="BZ24" s="80"/>
      <c r="CA24" s="80"/>
      <c r="CB24" s="80"/>
      <c r="CC24" s="80"/>
      <c r="CD24" s="80"/>
      <c r="CE24" s="81"/>
      <c r="CF24" s="79" t="s">
        <v>34</v>
      </c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1"/>
      <c r="CS24" s="89" t="s">
        <v>171</v>
      </c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1"/>
      <c r="DF24" s="85">
        <v>6000</v>
      </c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3"/>
      <c r="DS24" s="85">
        <v>6000</v>
      </c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5"/>
      <c r="EF24" s="85">
        <v>6000</v>
      </c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5"/>
      <c r="ES24" s="73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5"/>
    </row>
    <row r="25" spans="1:161" s="11" customFormat="1" ht="41.25" customHeight="1">
      <c r="A25" s="124" t="s">
        <v>306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8"/>
      <c r="BX25" s="79" t="s">
        <v>305</v>
      </c>
      <c r="BY25" s="80"/>
      <c r="BZ25" s="80"/>
      <c r="CA25" s="80"/>
      <c r="CB25" s="80"/>
      <c r="CC25" s="80"/>
      <c r="CD25" s="80"/>
      <c r="CE25" s="81"/>
      <c r="CF25" s="79" t="s">
        <v>34</v>
      </c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1"/>
      <c r="CS25" s="89" t="s">
        <v>312</v>
      </c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1"/>
      <c r="DF25" s="85">
        <v>68875</v>
      </c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3"/>
      <c r="DS25" s="85">
        <v>0</v>
      </c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5"/>
      <c r="EF25" s="85">
        <v>0</v>
      </c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5"/>
      <c r="ES25" s="73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5"/>
    </row>
    <row r="26" spans="1:161" ht="10.5" customHeight="1">
      <c r="A26" s="82" t="s">
        <v>226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4"/>
      <c r="BX26" s="79" t="s">
        <v>227</v>
      </c>
      <c r="BY26" s="80"/>
      <c r="BZ26" s="80"/>
      <c r="CA26" s="80"/>
      <c r="CB26" s="80"/>
      <c r="CC26" s="80"/>
      <c r="CD26" s="80"/>
      <c r="CE26" s="81"/>
      <c r="CF26" s="79" t="s">
        <v>34</v>
      </c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1"/>
      <c r="CS26" s="79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1"/>
      <c r="DF26" s="73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5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5"/>
      <c r="EF26" s="73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5"/>
      <c r="ES26" s="73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5"/>
    </row>
    <row r="27" spans="1:161" s="7" customFormat="1" ht="10.5" customHeight="1">
      <c r="A27" s="82" t="s">
        <v>35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4"/>
      <c r="BX27" s="79" t="s">
        <v>36</v>
      </c>
      <c r="BY27" s="80"/>
      <c r="BZ27" s="80"/>
      <c r="CA27" s="80"/>
      <c r="CB27" s="80"/>
      <c r="CC27" s="80"/>
      <c r="CD27" s="80"/>
      <c r="CE27" s="81"/>
      <c r="CF27" s="79" t="s">
        <v>37</v>
      </c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1"/>
      <c r="CS27" s="79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1"/>
      <c r="DF27" s="85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5"/>
      <c r="DS27" s="85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5"/>
      <c r="EF27" s="85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5"/>
      <c r="ES27" s="73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5"/>
    </row>
    <row r="28" spans="1:161" ht="9" customHeight="1">
      <c r="A28" s="86" t="s">
        <v>22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8"/>
      <c r="BX28" s="79"/>
      <c r="BY28" s="80"/>
      <c r="BZ28" s="80"/>
      <c r="CA28" s="80"/>
      <c r="CB28" s="80"/>
      <c r="CC28" s="80"/>
      <c r="CD28" s="80"/>
      <c r="CE28" s="81"/>
      <c r="CF28" s="79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1"/>
      <c r="CS28" s="79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1"/>
      <c r="DF28" s="85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5"/>
      <c r="DS28" s="85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5"/>
      <c r="EF28" s="85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5"/>
      <c r="ES28" s="73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5"/>
    </row>
    <row r="29" spans="1:161" ht="11.1" customHeight="1">
      <c r="A29" s="82" t="s">
        <v>38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4"/>
      <c r="BX29" s="76" t="s">
        <v>39</v>
      </c>
      <c r="BY29" s="77"/>
      <c r="BZ29" s="77"/>
      <c r="CA29" s="77"/>
      <c r="CB29" s="77"/>
      <c r="CC29" s="77"/>
      <c r="CD29" s="77"/>
      <c r="CE29" s="78"/>
      <c r="CF29" s="79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1"/>
      <c r="CS29" s="79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1"/>
      <c r="DF29" s="73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5"/>
      <c r="DS29" s="73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5"/>
      <c r="EF29" s="73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5"/>
      <c r="ES29" s="73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5"/>
    </row>
    <row r="30" spans="1:161" ht="9.75" customHeight="1">
      <c r="A30" s="86" t="s">
        <v>22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8"/>
      <c r="BX30" s="89" t="s">
        <v>40</v>
      </c>
      <c r="BY30" s="90"/>
      <c r="BZ30" s="90"/>
      <c r="CA30" s="90"/>
      <c r="CB30" s="90"/>
      <c r="CC30" s="90"/>
      <c r="CD30" s="90"/>
      <c r="CE30" s="91"/>
      <c r="CF30" s="79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1"/>
      <c r="CS30" s="79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1"/>
      <c r="DF30" s="73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5"/>
      <c r="DS30" s="73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5"/>
      <c r="EF30" s="73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5"/>
      <c r="ES30" s="73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5"/>
    </row>
    <row r="31" spans="1:161" ht="10.5" customHeight="1">
      <c r="A31" s="82" t="s">
        <v>175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4"/>
      <c r="BX31" s="76"/>
      <c r="BY31" s="77"/>
      <c r="BZ31" s="77"/>
      <c r="CA31" s="77"/>
      <c r="CB31" s="77"/>
      <c r="CC31" s="77"/>
      <c r="CD31" s="77"/>
      <c r="CE31" s="78"/>
      <c r="CF31" s="79" t="s">
        <v>15</v>
      </c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1"/>
      <c r="CS31" s="79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1"/>
      <c r="DF31" s="85">
        <v>0</v>
      </c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3"/>
      <c r="DS31" s="85">
        <f>DS32</f>
        <v>0</v>
      </c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3"/>
      <c r="EF31" s="85">
        <f>EF32</f>
        <v>0</v>
      </c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3"/>
      <c r="ES31" s="73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5"/>
    </row>
    <row r="32" spans="1:161" ht="24.75" customHeight="1">
      <c r="A32" s="124" t="s">
        <v>290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5"/>
      <c r="BX32" s="79" t="s">
        <v>41</v>
      </c>
      <c r="BY32" s="80"/>
      <c r="BZ32" s="80"/>
      <c r="CA32" s="80"/>
      <c r="CB32" s="80"/>
      <c r="CC32" s="80"/>
      <c r="CD32" s="80"/>
      <c r="CE32" s="81"/>
      <c r="CF32" s="79" t="s">
        <v>42</v>
      </c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1"/>
      <c r="CS32" s="79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1"/>
      <c r="DF32" s="85">
        <v>0</v>
      </c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3"/>
      <c r="DS32" s="85">
        <v>0</v>
      </c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3"/>
      <c r="EF32" s="85">
        <v>0</v>
      </c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3"/>
      <c r="ES32" s="73" t="s">
        <v>15</v>
      </c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5"/>
    </row>
    <row r="33" ht="3" customHeight="1"/>
  </sheetData>
  <mergeCells count="228">
    <mergeCell ref="DS9:EE9"/>
    <mergeCell ref="EF9:ER9"/>
    <mergeCell ref="A12:BW12"/>
    <mergeCell ref="BX12:CE12"/>
    <mergeCell ref="BX19:CE19"/>
    <mergeCell ref="CF19:CR19"/>
    <mergeCell ref="CS19:DE19"/>
    <mergeCell ref="ES10:FE10"/>
    <mergeCell ref="A10:BW10"/>
    <mergeCell ref="CF12:CR12"/>
    <mergeCell ref="CS12:DE12"/>
    <mergeCell ref="EF12:ER12"/>
    <mergeCell ref="ES11:FE11"/>
    <mergeCell ref="A11:BW11"/>
    <mergeCell ref="BX11:CE11"/>
    <mergeCell ref="CF11:CR11"/>
    <mergeCell ref="CS11:DE11"/>
    <mergeCell ref="DF10:DR10"/>
    <mergeCell ref="DS10:EE10"/>
    <mergeCell ref="EF10:ER10"/>
    <mergeCell ref="DF11:DR11"/>
    <mergeCell ref="DS11:EE11"/>
    <mergeCell ref="EF11:ER11"/>
    <mergeCell ref="BX10:CE10"/>
    <mergeCell ref="ES29:FE29"/>
    <mergeCell ref="ES31:FE31"/>
    <mergeCell ref="DF29:DR29"/>
    <mergeCell ref="DS29:EE29"/>
    <mergeCell ref="DS8:EE8"/>
    <mergeCell ref="EF8:ER8"/>
    <mergeCell ref="ES8:FE8"/>
    <mergeCell ref="A18:BW18"/>
    <mergeCell ref="DF18:DR18"/>
    <mergeCell ref="DS18:EE18"/>
    <mergeCell ref="EF18:ER18"/>
    <mergeCell ref="ES18:FE18"/>
    <mergeCell ref="BX20:CE21"/>
    <mergeCell ref="CF20:CR21"/>
    <mergeCell ref="CS20:DE21"/>
    <mergeCell ref="ES9:FE9"/>
    <mergeCell ref="A9:BW9"/>
    <mergeCell ref="BX9:CE9"/>
    <mergeCell ref="CF9:CR9"/>
    <mergeCell ref="CS9:DE9"/>
    <mergeCell ref="BX16:CE16"/>
    <mergeCell ref="CF16:CR16"/>
    <mergeCell ref="CS16:DE16"/>
    <mergeCell ref="DF9:DR9"/>
    <mergeCell ref="A32:BW32"/>
    <mergeCell ref="A31:BW31"/>
    <mergeCell ref="CF30:CR30"/>
    <mergeCell ref="CS30:DE30"/>
    <mergeCell ref="DF30:DR30"/>
    <mergeCell ref="ES32:FE32"/>
    <mergeCell ref="EF32:ER32"/>
    <mergeCell ref="DS32:EE32"/>
    <mergeCell ref="DF32:DR32"/>
    <mergeCell ref="CS32:DE32"/>
    <mergeCell ref="CF32:CR32"/>
    <mergeCell ref="BX32:CE32"/>
    <mergeCell ref="CF31:CR31"/>
    <mergeCell ref="CS31:DE31"/>
    <mergeCell ref="A30:BW30"/>
    <mergeCell ref="DF31:DR31"/>
    <mergeCell ref="BX30:CE31"/>
    <mergeCell ref="DS31:EE31"/>
    <mergeCell ref="EF31:ER31"/>
    <mergeCell ref="DS30:EE30"/>
    <mergeCell ref="EF30:ER30"/>
    <mergeCell ref="ES30:FE30"/>
    <mergeCell ref="A8:BW8"/>
    <mergeCell ref="BX8:CE8"/>
    <mergeCell ref="CF8:CR8"/>
    <mergeCell ref="CS8:DE8"/>
    <mergeCell ref="DF8:DR8"/>
    <mergeCell ref="BX24:CE24"/>
    <mergeCell ref="BX18:CE18"/>
    <mergeCell ref="CF18:CR18"/>
    <mergeCell ref="CS18:DE18"/>
    <mergeCell ref="A24:BW24"/>
    <mergeCell ref="A16:BW16"/>
    <mergeCell ref="BX17:CE17"/>
    <mergeCell ref="CF17:CR17"/>
    <mergeCell ref="CS17:DE17"/>
    <mergeCell ref="A17:BW17"/>
    <mergeCell ref="A19:BW19"/>
    <mergeCell ref="A20:BW20"/>
    <mergeCell ref="A21:BW21"/>
    <mergeCell ref="A23:BW23"/>
    <mergeCell ref="BX23:CE23"/>
    <mergeCell ref="A22:BW22"/>
    <mergeCell ref="BX22:CE22"/>
    <mergeCell ref="CF22:CR22"/>
    <mergeCell ref="CS22:DE22"/>
    <mergeCell ref="A7:BW7"/>
    <mergeCell ref="BX7:CE7"/>
    <mergeCell ref="CF7:CR7"/>
    <mergeCell ref="CS7:DE7"/>
    <mergeCell ref="DF7:DR7"/>
    <mergeCell ref="DS7:EE7"/>
    <mergeCell ref="EF7:ER7"/>
    <mergeCell ref="DF3:FE3"/>
    <mergeCell ref="DF6:DR6"/>
    <mergeCell ref="DS6:EE6"/>
    <mergeCell ref="EF6:ER6"/>
    <mergeCell ref="ES6:FE6"/>
    <mergeCell ref="A6:BW6"/>
    <mergeCell ref="BX6:CE6"/>
    <mergeCell ref="CF6:CR6"/>
    <mergeCell ref="CS6:DE6"/>
    <mergeCell ref="ES7:FE7"/>
    <mergeCell ref="A1:FE1"/>
    <mergeCell ref="EF4:EK4"/>
    <mergeCell ref="EL4:EN4"/>
    <mergeCell ref="EO4:ER4"/>
    <mergeCell ref="EF5:ER5"/>
    <mergeCell ref="DS4:DX4"/>
    <mergeCell ref="DY4:EA4"/>
    <mergeCell ref="EB4:EE4"/>
    <mergeCell ref="DS5:EE5"/>
    <mergeCell ref="ES4:FE5"/>
    <mergeCell ref="A2:FE2"/>
    <mergeCell ref="DF5:DR5"/>
    <mergeCell ref="DF4:DK4"/>
    <mergeCell ref="DO4:DR4"/>
    <mergeCell ref="DL4:DN4"/>
    <mergeCell ref="A3:BW5"/>
    <mergeCell ref="BX3:CE5"/>
    <mergeCell ref="CF3:CR5"/>
    <mergeCell ref="CS3:DE5"/>
    <mergeCell ref="DF19:DR19"/>
    <mergeCell ref="CF10:CR10"/>
    <mergeCell ref="CS10:DE10"/>
    <mergeCell ref="A14:BW14"/>
    <mergeCell ref="DF14:DR14"/>
    <mergeCell ref="DS14:EE14"/>
    <mergeCell ref="EF14:ER14"/>
    <mergeCell ref="DF28:DR28"/>
    <mergeCell ref="DS28:EE28"/>
    <mergeCell ref="EF28:ER28"/>
    <mergeCell ref="DS19:EE19"/>
    <mergeCell ref="EF26:ER26"/>
    <mergeCell ref="A25:BW25"/>
    <mergeCell ref="BX25:CE25"/>
    <mergeCell ref="EF25:ER25"/>
    <mergeCell ref="ES28:FE28"/>
    <mergeCell ref="BX15:CE15"/>
    <mergeCell ref="CS15:DE15"/>
    <mergeCell ref="CF15:CR15"/>
    <mergeCell ref="A13:BW13"/>
    <mergeCell ref="BX14:CE14"/>
    <mergeCell ref="CF14:CR14"/>
    <mergeCell ref="CS14:DE14"/>
    <mergeCell ref="A15:BW15"/>
    <mergeCell ref="BX13:CE13"/>
    <mergeCell ref="CF13:CR13"/>
    <mergeCell ref="CS13:DE13"/>
    <mergeCell ref="BX26:CE26"/>
    <mergeCell ref="CF26:CR26"/>
    <mergeCell ref="CS27:DE27"/>
    <mergeCell ref="A26:BW26"/>
    <mergeCell ref="CS26:DE26"/>
    <mergeCell ref="DF22:DR22"/>
    <mergeCell ref="DS22:EE22"/>
    <mergeCell ref="EF22:ER22"/>
    <mergeCell ref="ES22:FE22"/>
    <mergeCell ref="EF19:ER19"/>
    <mergeCell ref="ES19:FE19"/>
    <mergeCell ref="EF20:ER21"/>
    <mergeCell ref="ES20:FE21"/>
    <mergeCell ref="CF24:CR24"/>
    <mergeCell ref="CS24:DE24"/>
    <mergeCell ref="DF24:DR24"/>
    <mergeCell ref="DS24:EE24"/>
    <mergeCell ref="EF24:ER24"/>
    <mergeCell ref="ES24:FE24"/>
    <mergeCell ref="DF20:DR21"/>
    <mergeCell ref="DS20:EE21"/>
    <mergeCell ref="CF23:CR23"/>
    <mergeCell ref="CS23:DE23"/>
    <mergeCell ref="DF23:DR23"/>
    <mergeCell ref="DS23:EE23"/>
    <mergeCell ref="EF23:ER23"/>
    <mergeCell ref="ES23:FE23"/>
    <mergeCell ref="ES14:FE14"/>
    <mergeCell ref="DF13:DR13"/>
    <mergeCell ref="DS13:EE13"/>
    <mergeCell ref="EF13:ER13"/>
    <mergeCell ref="ES13:FE13"/>
    <mergeCell ref="DF12:DR12"/>
    <mergeCell ref="DS12:EE12"/>
    <mergeCell ref="ES12:FE12"/>
    <mergeCell ref="EF17:ER17"/>
    <mergeCell ref="ES17:FE17"/>
    <mergeCell ref="DF15:DR15"/>
    <mergeCell ref="DS15:EE15"/>
    <mergeCell ref="EF15:ER15"/>
    <mergeCell ref="EF16:ER16"/>
    <mergeCell ref="ES16:FE16"/>
    <mergeCell ref="DF16:DR16"/>
    <mergeCell ref="DS16:EE16"/>
    <mergeCell ref="ES15:FE15"/>
    <mergeCell ref="DF17:DR17"/>
    <mergeCell ref="DS17:EE17"/>
    <mergeCell ref="ES25:FE25"/>
    <mergeCell ref="BX29:CE29"/>
    <mergeCell ref="BX28:CE28"/>
    <mergeCell ref="ES27:FE27"/>
    <mergeCell ref="EF29:ER29"/>
    <mergeCell ref="CF29:CR29"/>
    <mergeCell ref="CS29:DE29"/>
    <mergeCell ref="A29:BW29"/>
    <mergeCell ref="EF27:ER27"/>
    <mergeCell ref="A28:BW28"/>
    <mergeCell ref="DF27:DR27"/>
    <mergeCell ref="DS27:EE27"/>
    <mergeCell ref="BX27:CE27"/>
    <mergeCell ref="CF27:CR27"/>
    <mergeCell ref="A27:BW27"/>
    <mergeCell ref="CF28:CR28"/>
    <mergeCell ref="CS28:DE28"/>
    <mergeCell ref="ES26:FE26"/>
    <mergeCell ref="DF26:DR26"/>
    <mergeCell ref="DS26:EE26"/>
    <mergeCell ref="CF25:CR25"/>
    <mergeCell ref="CS25:DE25"/>
    <mergeCell ref="DF25:DR25"/>
    <mergeCell ref="DS25:EE25"/>
  </mergeCells>
  <pageMargins left="0.59055118110236227" right="0.51181102362204722" top="7.874015748031496E-2" bottom="7.874015748031496E-2" header="0.19685039370078741" footer="0.19685039370078741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A82"/>
  <sheetViews>
    <sheetView tabSelected="1" view="pageBreakPreview" topLeftCell="A41" zoomScale="136" zoomScaleSheetLayoutView="136" workbookViewId="0">
      <selection activeCell="GS54" sqref="GS54"/>
    </sheetView>
  </sheetViews>
  <sheetFormatPr defaultColWidth="0.85546875" defaultRowHeight="11.25"/>
  <cols>
    <col min="1" max="1" width="0.85546875" style="11"/>
    <col min="2" max="2" width="7" style="11" customWidth="1"/>
    <col min="3" max="3" width="0.85546875" style="7"/>
    <col min="4" max="4" width="0.5703125" style="7" customWidth="1"/>
    <col min="5" max="5" width="0.85546875" style="11" hidden="1" customWidth="1"/>
    <col min="6" max="6" width="0.85546875" style="11"/>
    <col min="7" max="7" width="0.140625" style="11" customWidth="1"/>
    <col min="8" max="23" width="0.85546875" style="7"/>
    <col min="24" max="24" width="0.85546875" style="7" customWidth="1"/>
    <col min="25" max="31" width="0.85546875" style="7"/>
    <col min="32" max="32" width="0.7109375" style="7" customWidth="1"/>
    <col min="33" max="33" width="0.85546875" style="7" hidden="1" customWidth="1"/>
    <col min="34" max="36" width="0.85546875" style="7"/>
    <col min="37" max="37" width="0.85546875" style="7" hidden="1" customWidth="1"/>
    <col min="38" max="41" width="0.85546875" style="7"/>
    <col min="42" max="42" width="0.42578125" style="7" customWidth="1"/>
    <col min="43" max="44" width="0.85546875" style="7" hidden="1" customWidth="1"/>
    <col min="45" max="45" width="0.85546875" style="7"/>
    <col min="46" max="46" width="1" style="7" customWidth="1"/>
    <col min="47" max="51" width="0.85546875" style="7"/>
    <col min="52" max="52" width="0.85546875" style="7" customWidth="1"/>
    <col min="53" max="53" width="0.85546875" style="7" hidden="1" customWidth="1"/>
    <col min="54" max="54" width="0.85546875" style="7"/>
    <col min="55" max="55" width="0.85546875" style="7" customWidth="1"/>
    <col min="56" max="56" width="0.85546875" style="7" hidden="1" customWidth="1"/>
    <col min="57" max="57" width="0.5703125" style="7" customWidth="1"/>
    <col min="58" max="66" width="0.85546875" style="7" hidden="1" customWidth="1"/>
    <col min="67" max="67" width="0.42578125" style="7" hidden="1" customWidth="1"/>
    <col min="68" max="80" width="0.85546875" style="7" hidden="1" customWidth="1"/>
    <col min="81" max="86" width="0.85546875" style="7"/>
    <col min="87" max="87" width="0.85546875" style="7" customWidth="1"/>
    <col min="88" max="88" width="0.28515625" style="7" customWidth="1"/>
    <col min="89" max="96" width="0.85546875" style="7"/>
    <col min="97" max="97" width="0.28515625" style="7" customWidth="1"/>
    <col min="98" max="98" width="1.5703125" style="7" customWidth="1"/>
    <col min="99" max="101" width="0.85546875" style="7" hidden="1" customWidth="1"/>
    <col min="102" max="107" width="0.85546875" style="7"/>
    <col min="108" max="109" width="0.140625" style="7" customWidth="1"/>
    <col min="110" max="110" width="0.7109375" style="7" hidden="1" customWidth="1"/>
    <col min="111" max="114" width="0.85546875" style="7" hidden="1" customWidth="1"/>
    <col min="115" max="121" width="0.85546875" style="7"/>
    <col min="122" max="122" width="0.85546875" style="7" customWidth="1"/>
    <col min="123" max="123" width="0.140625" style="7" customWidth="1"/>
    <col min="124" max="126" width="0.85546875" style="7" hidden="1" customWidth="1"/>
    <col min="127" max="127" width="4.140625" style="7" customWidth="1"/>
    <col min="128" max="128" width="11.42578125" style="7" customWidth="1"/>
    <col min="129" max="129" width="10.5703125" style="7" customWidth="1"/>
    <col min="130" max="130" width="9.140625" style="7" customWidth="1"/>
    <col min="131" max="141" width="0.85546875" style="7"/>
    <col min="142" max="142" width="0.42578125" style="7" customWidth="1"/>
    <col min="143" max="143" width="0.85546875" style="7" customWidth="1"/>
    <col min="144" max="152" width="0.85546875" style="7"/>
    <col min="153" max="153" width="0.85546875" style="7" customWidth="1"/>
    <col min="154" max="154" width="2" style="7" customWidth="1"/>
    <col min="155" max="155" width="0.7109375" style="7" hidden="1" customWidth="1"/>
    <col min="156" max="156" width="0.85546875" style="7" hidden="1" customWidth="1"/>
    <col min="157" max="158" width="0.85546875" style="7"/>
    <col min="159" max="159" width="0.5703125" style="7" customWidth="1"/>
    <col min="160" max="160" width="0.85546875" style="7" hidden="1" customWidth="1"/>
    <col min="161" max="161" width="0.7109375" style="7" customWidth="1"/>
    <col min="162" max="162" width="0.85546875" style="7" hidden="1" customWidth="1"/>
    <col min="163" max="163" width="0.85546875" style="7" customWidth="1"/>
    <col min="164" max="165" width="0.85546875" style="7"/>
    <col min="166" max="166" width="0.85546875" style="7" customWidth="1"/>
    <col min="167" max="167" width="0.140625" style="7" customWidth="1"/>
    <col min="168" max="168" width="0.7109375" style="7" hidden="1" customWidth="1"/>
    <col min="169" max="169" width="1.5703125" style="7" customWidth="1"/>
    <col min="170" max="182" width="0.85546875" style="7"/>
    <col min="183" max="183" width="10" style="7" bestFit="1" customWidth="1"/>
    <col min="184" max="16384" width="0.85546875" style="7"/>
  </cols>
  <sheetData>
    <row r="1" spans="2:169" ht="11.25" customHeight="1">
      <c r="EY1" s="8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</row>
    <row r="2" spans="2:169" ht="12.75">
      <c r="C2" s="98" t="s">
        <v>256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</row>
    <row r="3" spans="2:169" ht="11.25" customHeight="1">
      <c r="B3" s="245" t="s">
        <v>259</v>
      </c>
      <c r="C3" s="143" t="s">
        <v>0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5"/>
      <c r="CC3" s="137" t="s">
        <v>1</v>
      </c>
      <c r="CD3" s="138"/>
      <c r="CE3" s="138"/>
      <c r="CF3" s="138"/>
      <c r="CG3" s="138"/>
      <c r="CH3" s="138"/>
      <c r="CI3" s="138"/>
      <c r="CJ3" s="139"/>
      <c r="CK3" s="137" t="s">
        <v>212</v>
      </c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9"/>
      <c r="CX3" s="137" t="s">
        <v>213</v>
      </c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9"/>
      <c r="DK3" s="158" t="s">
        <v>8</v>
      </c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60"/>
    </row>
    <row r="4" spans="2:169" ht="11.25" customHeight="1">
      <c r="B4" s="246"/>
      <c r="C4" s="146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8"/>
      <c r="CC4" s="152"/>
      <c r="CD4" s="153"/>
      <c r="CE4" s="153"/>
      <c r="CF4" s="153"/>
      <c r="CG4" s="153"/>
      <c r="CH4" s="153"/>
      <c r="CI4" s="153"/>
      <c r="CJ4" s="154"/>
      <c r="CK4" s="152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4"/>
      <c r="CX4" s="152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4"/>
      <c r="DK4" s="143" t="s">
        <v>296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5"/>
      <c r="EA4" s="129" t="s">
        <v>2</v>
      </c>
      <c r="EB4" s="130"/>
      <c r="EC4" s="130"/>
      <c r="ED4" s="130"/>
      <c r="EE4" s="130"/>
      <c r="EF4" s="130"/>
      <c r="EG4" s="131" t="s">
        <v>288</v>
      </c>
      <c r="EH4" s="131"/>
      <c r="EI4" s="131"/>
      <c r="EJ4" s="132" t="s">
        <v>3</v>
      </c>
      <c r="EK4" s="132"/>
      <c r="EL4" s="132"/>
      <c r="EM4" s="133"/>
      <c r="EN4" s="129" t="s">
        <v>2</v>
      </c>
      <c r="EO4" s="130"/>
      <c r="EP4" s="130"/>
      <c r="EQ4" s="130"/>
      <c r="ER4" s="130"/>
      <c r="ES4" s="130"/>
      <c r="ET4" s="131" t="s">
        <v>294</v>
      </c>
      <c r="EU4" s="131"/>
      <c r="EV4" s="131"/>
      <c r="EW4" s="132" t="s">
        <v>3</v>
      </c>
      <c r="EX4" s="132"/>
      <c r="EY4" s="132"/>
      <c r="EZ4" s="133"/>
      <c r="FA4" s="239" t="s">
        <v>7</v>
      </c>
      <c r="FB4" s="240"/>
      <c r="FC4" s="240"/>
      <c r="FD4" s="240"/>
      <c r="FE4" s="240"/>
      <c r="FF4" s="240"/>
      <c r="FG4" s="240"/>
      <c r="FH4" s="240"/>
      <c r="FI4" s="240"/>
      <c r="FJ4" s="240"/>
      <c r="FK4" s="240"/>
      <c r="FL4" s="240"/>
      <c r="FM4" s="241"/>
    </row>
    <row r="5" spans="2:169" ht="33.75" customHeight="1">
      <c r="B5" s="246"/>
      <c r="C5" s="14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8"/>
      <c r="CC5" s="152"/>
      <c r="CD5" s="153"/>
      <c r="CE5" s="153"/>
      <c r="CF5" s="153"/>
      <c r="CG5" s="153"/>
      <c r="CH5" s="153"/>
      <c r="CI5" s="153"/>
      <c r="CJ5" s="154"/>
      <c r="CK5" s="152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4"/>
      <c r="CX5" s="152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4"/>
      <c r="DK5" s="149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1"/>
      <c r="EA5" s="236" t="s">
        <v>5</v>
      </c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8"/>
      <c r="EN5" s="236" t="s">
        <v>6</v>
      </c>
      <c r="EO5" s="237"/>
      <c r="EP5" s="237"/>
      <c r="EQ5" s="237"/>
      <c r="ER5" s="237"/>
      <c r="ES5" s="237"/>
      <c r="ET5" s="237"/>
      <c r="EU5" s="237"/>
      <c r="EV5" s="237"/>
      <c r="EW5" s="237"/>
      <c r="EX5" s="237"/>
      <c r="EY5" s="237"/>
      <c r="EZ5" s="238"/>
      <c r="FA5" s="236"/>
      <c r="FB5" s="237"/>
      <c r="FC5" s="237"/>
      <c r="FD5" s="237"/>
      <c r="FE5" s="237"/>
      <c r="FF5" s="237"/>
      <c r="FG5" s="237"/>
      <c r="FH5" s="237"/>
      <c r="FI5" s="237"/>
      <c r="FJ5" s="237"/>
      <c r="FK5" s="237"/>
      <c r="FL5" s="237"/>
      <c r="FM5" s="238"/>
    </row>
    <row r="6" spans="2:169" ht="61.5" customHeight="1">
      <c r="B6" s="247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1"/>
      <c r="CC6" s="140"/>
      <c r="CD6" s="141"/>
      <c r="CE6" s="141"/>
      <c r="CF6" s="141"/>
      <c r="CG6" s="141"/>
      <c r="CH6" s="141"/>
      <c r="CI6" s="141"/>
      <c r="CJ6" s="142"/>
      <c r="CK6" s="140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2"/>
      <c r="CX6" s="140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2"/>
      <c r="DK6" s="242" t="s">
        <v>228</v>
      </c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4"/>
      <c r="DX6" s="12" t="s">
        <v>229</v>
      </c>
      <c r="DY6" s="12" t="s">
        <v>230</v>
      </c>
      <c r="DZ6" s="12" t="s">
        <v>231</v>
      </c>
      <c r="EA6" s="134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6"/>
      <c r="EN6" s="134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6"/>
      <c r="FA6" s="134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6"/>
    </row>
    <row r="7" spans="2:169" ht="11.25" customHeight="1">
      <c r="B7" s="35" t="s">
        <v>15</v>
      </c>
      <c r="C7" s="179" t="s">
        <v>43</v>
      </c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1"/>
      <c r="CC7" s="125" t="s">
        <v>44</v>
      </c>
      <c r="CD7" s="126"/>
      <c r="CE7" s="126"/>
      <c r="CF7" s="126"/>
      <c r="CG7" s="126"/>
      <c r="CH7" s="126"/>
      <c r="CI7" s="126"/>
      <c r="CJ7" s="127"/>
      <c r="CK7" s="125" t="s">
        <v>15</v>
      </c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7"/>
      <c r="CX7" s="178"/>
      <c r="CY7" s="178"/>
      <c r="CZ7" s="178"/>
      <c r="DA7" s="178"/>
      <c r="DB7" s="178"/>
      <c r="DC7" s="178"/>
      <c r="DD7" s="178"/>
      <c r="DE7" s="178"/>
      <c r="DF7" s="178"/>
      <c r="DG7" s="178"/>
      <c r="DH7" s="178"/>
      <c r="DI7" s="178"/>
      <c r="DJ7" s="178"/>
      <c r="DK7" s="161">
        <f>DX7+DY7+DZ7</f>
        <v>14826726.759999998</v>
      </c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6"/>
      <c r="DX7" s="13">
        <f>DX8+DX34+DX22</f>
        <v>13892296.219999999</v>
      </c>
      <c r="DY7" s="13">
        <f>DY8+DY34+DY22</f>
        <v>899430.54</v>
      </c>
      <c r="DZ7" s="13">
        <f>DZ8+DZ34+DZ22</f>
        <v>35000</v>
      </c>
      <c r="EA7" s="161">
        <f>EA8+EA22+EA34</f>
        <v>15391700</v>
      </c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6"/>
      <c r="EN7" s="161">
        <f>EN8+EN22+EN34</f>
        <v>16016100</v>
      </c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6"/>
      <c r="FA7" s="73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5"/>
    </row>
    <row r="8" spans="2:169" ht="18" customHeight="1">
      <c r="B8" s="36" t="s">
        <v>260</v>
      </c>
      <c r="C8" s="219" t="s">
        <v>45</v>
      </c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1"/>
      <c r="CC8" s="79" t="s">
        <v>46</v>
      </c>
      <c r="CD8" s="80"/>
      <c r="CE8" s="80"/>
      <c r="CF8" s="80"/>
      <c r="CG8" s="80"/>
      <c r="CH8" s="80"/>
      <c r="CI8" s="80"/>
      <c r="CJ8" s="81"/>
      <c r="CK8" s="79" t="s">
        <v>15</v>
      </c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1"/>
      <c r="CX8" s="178"/>
      <c r="CY8" s="178"/>
      <c r="CZ8" s="178"/>
      <c r="DA8" s="178"/>
      <c r="DB8" s="178"/>
      <c r="DC8" s="178"/>
      <c r="DD8" s="178"/>
      <c r="DE8" s="178"/>
      <c r="DF8" s="178"/>
      <c r="DG8" s="178"/>
      <c r="DH8" s="178"/>
      <c r="DI8" s="178"/>
      <c r="DJ8" s="178"/>
      <c r="DK8" s="85">
        <f>DX8+DY8+DZ8</f>
        <v>10292218</v>
      </c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5"/>
      <c r="DX8" s="14">
        <f>DX9+DX14</f>
        <v>10292218</v>
      </c>
      <c r="DY8" s="14">
        <f>DY9+DY14</f>
        <v>0</v>
      </c>
      <c r="DZ8" s="14">
        <f t="shared" ref="DZ8" si="0">DZ9+DZ14</f>
        <v>0</v>
      </c>
      <c r="EA8" s="85">
        <f>EA9+EA14</f>
        <v>11343603</v>
      </c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5"/>
      <c r="EN8" s="85">
        <f>EN9+EN14+EN12</f>
        <v>12284853</v>
      </c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5"/>
      <c r="FA8" s="73" t="s">
        <v>15</v>
      </c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5"/>
    </row>
    <row r="9" spans="2:169" ht="18.75" customHeight="1">
      <c r="B9" s="34"/>
      <c r="C9" s="124" t="s">
        <v>47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8"/>
      <c r="CC9" s="79" t="s">
        <v>48</v>
      </c>
      <c r="CD9" s="80"/>
      <c r="CE9" s="80"/>
      <c r="CF9" s="80"/>
      <c r="CG9" s="80"/>
      <c r="CH9" s="80"/>
      <c r="CI9" s="80"/>
      <c r="CJ9" s="81"/>
      <c r="CK9" s="79" t="s">
        <v>179</v>
      </c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1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85">
        <f>DK10+DK11</f>
        <v>7916925</v>
      </c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3"/>
      <c r="DX9" s="14">
        <f>DX10+DX11</f>
        <v>7916925</v>
      </c>
      <c r="DY9" s="14">
        <f t="shared" ref="DY9:DZ9" si="1">DY10+DY11</f>
        <v>0</v>
      </c>
      <c r="DZ9" s="14">
        <f t="shared" si="1"/>
        <v>0</v>
      </c>
      <c r="EA9" s="85">
        <f>EA10+EA11</f>
        <v>8726039</v>
      </c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3"/>
      <c r="EN9" s="85">
        <f>EN10+EN11</f>
        <v>9450033</v>
      </c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3"/>
      <c r="FA9" s="73" t="s">
        <v>15</v>
      </c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5"/>
    </row>
    <row r="10" spans="2:169" ht="19.5" customHeight="1">
      <c r="B10" s="36" t="s">
        <v>260</v>
      </c>
      <c r="C10" s="225" t="s">
        <v>184</v>
      </c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7"/>
      <c r="CC10" s="79" t="s">
        <v>182</v>
      </c>
      <c r="CD10" s="80"/>
      <c r="CE10" s="80"/>
      <c r="CF10" s="80"/>
      <c r="CG10" s="80"/>
      <c r="CH10" s="80"/>
      <c r="CI10" s="80"/>
      <c r="CJ10" s="81"/>
      <c r="CK10" s="79" t="s">
        <v>179</v>
      </c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1"/>
      <c r="CX10" s="178" t="s">
        <v>178</v>
      </c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85">
        <f>DX10</f>
        <v>7865208</v>
      </c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3"/>
      <c r="DX10" s="14">
        <v>7865208</v>
      </c>
      <c r="DY10" s="14">
        <v>0</v>
      </c>
      <c r="DZ10" s="14">
        <v>0</v>
      </c>
      <c r="EA10" s="85">
        <v>8667432</v>
      </c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3"/>
      <c r="EN10" s="85">
        <v>9386820</v>
      </c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3"/>
      <c r="FA10" s="73" t="s">
        <v>15</v>
      </c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5"/>
    </row>
    <row r="11" spans="2:169" ht="19.5" customHeight="1">
      <c r="B11" s="36" t="s">
        <v>260</v>
      </c>
      <c r="C11" s="225" t="s">
        <v>181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7"/>
      <c r="CC11" s="79" t="s">
        <v>183</v>
      </c>
      <c r="CD11" s="80"/>
      <c r="CE11" s="80"/>
      <c r="CF11" s="80"/>
      <c r="CG11" s="80"/>
      <c r="CH11" s="80"/>
      <c r="CI11" s="80"/>
      <c r="CJ11" s="81"/>
      <c r="CK11" s="79" t="s">
        <v>179</v>
      </c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1"/>
      <c r="CX11" s="178" t="s">
        <v>180</v>
      </c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85">
        <f>DX11</f>
        <v>51717</v>
      </c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3"/>
      <c r="DX11" s="14">
        <v>51717</v>
      </c>
      <c r="DY11" s="14">
        <v>0</v>
      </c>
      <c r="DZ11" s="14">
        <v>0</v>
      </c>
      <c r="EA11" s="85">
        <v>58607</v>
      </c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3"/>
      <c r="EN11" s="85">
        <v>63213</v>
      </c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3"/>
      <c r="FA11" s="73" t="s">
        <v>15</v>
      </c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5"/>
    </row>
    <row r="12" spans="2:169" ht="22.5" customHeight="1">
      <c r="B12" s="36" t="s">
        <v>260</v>
      </c>
      <c r="C12" s="213" t="s">
        <v>49</v>
      </c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5"/>
      <c r="CC12" s="79" t="s">
        <v>50</v>
      </c>
      <c r="CD12" s="80"/>
      <c r="CE12" s="80"/>
      <c r="CF12" s="80"/>
      <c r="CG12" s="80"/>
      <c r="CH12" s="80"/>
      <c r="CI12" s="80"/>
      <c r="CJ12" s="81"/>
      <c r="CK12" s="79" t="s">
        <v>51</v>
      </c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1"/>
      <c r="CX12" s="79" t="s">
        <v>194</v>
      </c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1"/>
      <c r="DK12" s="73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5"/>
      <c r="DX12" s="15"/>
      <c r="DY12" s="15"/>
      <c r="DZ12" s="15"/>
      <c r="EA12" s="233">
        <v>0</v>
      </c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5"/>
      <c r="EN12" s="85">
        <v>0</v>
      </c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3"/>
      <c r="FA12" s="73" t="s">
        <v>15</v>
      </c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5"/>
    </row>
    <row r="13" spans="2:169" ht="21" customHeight="1">
      <c r="B13" s="36"/>
      <c r="C13" s="124" t="s">
        <v>52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8"/>
      <c r="CC13" s="79" t="s">
        <v>53</v>
      </c>
      <c r="CD13" s="80"/>
      <c r="CE13" s="80"/>
      <c r="CF13" s="80"/>
      <c r="CG13" s="80"/>
      <c r="CH13" s="80"/>
      <c r="CI13" s="80"/>
      <c r="CJ13" s="81"/>
      <c r="CK13" s="79" t="s">
        <v>54</v>
      </c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1"/>
      <c r="CX13" s="79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1"/>
      <c r="DK13" s="73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5"/>
      <c r="DX13" s="15"/>
      <c r="DY13" s="15"/>
      <c r="DZ13" s="15"/>
      <c r="EA13" s="73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5"/>
      <c r="EN13" s="73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5"/>
      <c r="FA13" s="73" t="s">
        <v>15</v>
      </c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5"/>
    </row>
    <row r="14" spans="2:169" ht="32.25" customHeight="1">
      <c r="B14" s="36" t="s">
        <v>260</v>
      </c>
      <c r="C14" s="124" t="s">
        <v>55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8"/>
      <c r="CC14" s="79" t="s">
        <v>56</v>
      </c>
      <c r="CD14" s="80"/>
      <c r="CE14" s="80"/>
      <c r="CF14" s="80"/>
      <c r="CG14" s="80"/>
      <c r="CH14" s="80"/>
      <c r="CI14" s="80"/>
      <c r="CJ14" s="81"/>
      <c r="CK14" s="79" t="s">
        <v>57</v>
      </c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1"/>
      <c r="CX14" s="79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1"/>
      <c r="DK14" s="85">
        <f>DK15</f>
        <v>2375293</v>
      </c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5"/>
      <c r="DX14" s="14">
        <f>DX15</f>
        <v>2375293</v>
      </c>
      <c r="DY14" s="14">
        <f t="shared" ref="DY14:DZ14" si="2">DY15</f>
        <v>0</v>
      </c>
      <c r="DZ14" s="14">
        <f t="shared" si="2"/>
        <v>0</v>
      </c>
      <c r="EA14" s="85">
        <f>EA15</f>
        <v>2617564</v>
      </c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5"/>
      <c r="EN14" s="85">
        <f>EN15</f>
        <v>2834820</v>
      </c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5"/>
      <c r="FA14" s="73" t="s">
        <v>15</v>
      </c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5"/>
    </row>
    <row r="15" spans="2:169" ht="20.25" customHeight="1">
      <c r="B15" s="36" t="s">
        <v>260</v>
      </c>
      <c r="C15" s="225" t="s">
        <v>186</v>
      </c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6"/>
      <c r="AT15" s="226"/>
      <c r="AU15" s="226"/>
      <c r="AV15" s="226"/>
      <c r="AW15" s="226"/>
      <c r="AX15" s="226"/>
      <c r="AY15" s="226"/>
      <c r="AZ15" s="226"/>
      <c r="BA15" s="226"/>
      <c r="BB15" s="226"/>
      <c r="BC15" s="226"/>
      <c r="BD15" s="226"/>
      <c r="BE15" s="226"/>
      <c r="BF15" s="226"/>
      <c r="BG15" s="226"/>
      <c r="BH15" s="226"/>
      <c r="BI15" s="226"/>
      <c r="BJ15" s="226"/>
      <c r="BK15" s="226"/>
      <c r="BL15" s="226"/>
      <c r="BM15" s="226"/>
      <c r="BN15" s="226"/>
      <c r="BO15" s="226"/>
      <c r="BP15" s="226"/>
      <c r="BQ15" s="226"/>
      <c r="BR15" s="226"/>
      <c r="BS15" s="226"/>
      <c r="BT15" s="226"/>
      <c r="BU15" s="226"/>
      <c r="BV15" s="226"/>
      <c r="BW15" s="226"/>
      <c r="BX15" s="226"/>
      <c r="BY15" s="226"/>
      <c r="BZ15" s="226"/>
      <c r="CA15" s="226"/>
      <c r="CB15" s="227"/>
      <c r="CC15" s="79" t="s">
        <v>58</v>
      </c>
      <c r="CD15" s="80"/>
      <c r="CE15" s="80"/>
      <c r="CF15" s="80"/>
      <c r="CG15" s="80"/>
      <c r="CH15" s="80"/>
      <c r="CI15" s="80"/>
      <c r="CJ15" s="81"/>
      <c r="CK15" s="79" t="s">
        <v>57</v>
      </c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1"/>
      <c r="CX15" s="79" t="s">
        <v>185</v>
      </c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1"/>
      <c r="DK15" s="85">
        <f>DX15</f>
        <v>2375293</v>
      </c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3"/>
      <c r="DX15" s="14">
        <v>2375293</v>
      </c>
      <c r="DY15" s="14">
        <v>0</v>
      </c>
      <c r="DZ15" s="14">
        <v>0</v>
      </c>
      <c r="EA15" s="85">
        <v>2617564</v>
      </c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3"/>
      <c r="EN15" s="85">
        <v>2834820</v>
      </c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3"/>
      <c r="FA15" s="73" t="s">
        <v>15</v>
      </c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5"/>
    </row>
    <row r="16" spans="2:169" ht="11.25" customHeight="1">
      <c r="B16" s="34"/>
      <c r="C16" s="230" t="s">
        <v>59</v>
      </c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2"/>
      <c r="CC16" s="79" t="s">
        <v>60</v>
      </c>
      <c r="CD16" s="80"/>
      <c r="CE16" s="80"/>
      <c r="CF16" s="80"/>
      <c r="CG16" s="80"/>
      <c r="CH16" s="80"/>
      <c r="CI16" s="80"/>
      <c r="CJ16" s="81"/>
      <c r="CK16" s="79" t="s">
        <v>57</v>
      </c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1"/>
      <c r="CX16" s="79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1"/>
      <c r="DK16" s="73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5"/>
      <c r="DX16" s="15"/>
      <c r="DY16" s="15"/>
      <c r="DZ16" s="15"/>
      <c r="EA16" s="73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5"/>
      <c r="EN16" s="73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5"/>
      <c r="FA16" s="73" t="s">
        <v>15</v>
      </c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5"/>
    </row>
    <row r="17" spans="1:169" ht="11.1" customHeight="1">
      <c r="B17" s="34"/>
      <c r="C17" s="182" t="s">
        <v>61</v>
      </c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9"/>
      <c r="CC17" s="79" t="s">
        <v>62</v>
      </c>
      <c r="CD17" s="80"/>
      <c r="CE17" s="80"/>
      <c r="CF17" s="80"/>
      <c r="CG17" s="80"/>
      <c r="CH17" s="80"/>
      <c r="CI17" s="80"/>
      <c r="CJ17" s="81"/>
      <c r="CK17" s="79" t="s">
        <v>63</v>
      </c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1"/>
      <c r="CX17" s="79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1"/>
      <c r="DK17" s="73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5"/>
      <c r="DX17" s="15"/>
      <c r="DY17" s="15"/>
      <c r="DZ17" s="15"/>
      <c r="EA17" s="73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5"/>
      <c r="EN17" s="73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5"/>
      <c r="FA17" s="73" t="s">
        <v>15</v>
      </c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5"/>
    </row>
    <row r="18" spans="1:169" ht="28.5" customHeight="1">
      <c r="B18" s="34"/>
      <c r="C18" s="124" t="s">
        <v>64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8"/>
      <c r="CC18" s="79" t="s">
        <v>65</v>
      </c>
      <c r="CD18" s="80"/>
      <c r="CE18" s="80"/>
      <c r="CF18" s="80"/>
      <c r="CG18" s="80"/>
      <c r="CH18" s="80"/>
      <c r="CI18" s="80"/>
      <c r="CJ18" s="81"/>
      <c r="CK18" s="79" t="s">
        <v>66</v>
      </c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1"/>
      <c r="CX18" s="79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1"/>
      <c r="DK18" s="73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5"/>
      <c r="DX18" s="15"/>
      <c r="DY18" s="15"/>
      <c r="DZ18" s="15"/>
      <c r="EA18" s="73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5"/>
      <c r="EN18" s="73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5"/>
      <c r="FA18" s="73" t="s">
        <v>15</v>
      </c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5"/>
    </row>
    <row r="19" spans="1:169" ht="27.75" customHeight="1">
      <c r="B19" s="34"/>
      <c r="C19" s="225" t="s">
        <v>67</v>
      </c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2"/>
      <c r="CC19" s="79" t="s">
        <v>68</v>
      </c>
      <c r="CD19" s="80"/>
      <c r="CE19" s="80"/>
      <c r="CF19" s="80"/>
      <c r="CG19" s="80"/>
      <c r="CH19" s="80"/>
      <c r="CI19" s="80"/>
      <c r="CJ19" s="81"/>
      <c r="CK19" s="79" t="s">
        <v>69</v>
      </c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1"/>
      <c r="CX19" s="79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1"/>
      <c r="DK19" s="73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5"/>
      <c r="DX19" s="15"/>
      <c r="DY19" s="15"/>
      <c r="DZ19" s="15"/>
      <c r="EA19" s="73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5"/>
      <c r="EN19" s="73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5"/>
      <c r="FA19" s="73" t="s">
        <v>15</v>
      </c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5"/>
    </row>
    <row r="20" spans="1:169" ht="42" customHeight="1">
      <c r="B20" s="34"/>
      <c r="C20" s="124" t="s">
        <v>70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8"/>
      <c r="CC20" s="79" t="s">
        <v>71</v>
      </c>
      <c r="CD20" s="80"/>
      <c r="CE20" s="80"/>
      <c r="CF20" s="80"/>
      <c r="CG20" s="80"/>
      <c r="CH20" s="80"/>
      <c r="CI20" s="80"/>
      <c r="CJ20" s="81"/>
      <c r="CK20" s="79" t="s">
        <v>72</v>
      </c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1"/>
      <c r="CX20" s="79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1"/>
      <c r="DK20" s="73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5"/>
      <c r="DX20" s="15"/>
      <c r="DY20" s="15"/>
      <c r="DZ20" s="15"/>
      <c r="EA20" s="73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5"/>
      <c r="EN20" s="73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5"/>
      <c r="FA20" s="73" t="s">
        <v>15</v>
      </c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5"/>
    </row>
    <row r="21" spans="1:169" s="9" customFormat="1" ht="12" customHeight="1">
      <c r="A21" s="11"/>
      <c r="B21" s="34"/>
      <c r="C21" s="124" t="s">
        <v>235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8"/>
      <c r="CC21" s="79" t="s">
        <v>236</v>
      </c>
      <c r="CD21" s="80"/>
      <c r="CE21" s="80"/>
      <c r="CF21" s="80"/>
      <c r="CG21" s="80"/>
      <c r="CH21" s="80"/>
      <c r="CI21" s="80"/>
      <c r="CJ21" s="81"/>
      <c r="CK21" s="79" t="s">
        <v>237</v>
      </c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1"/>
      <c r="CX21" s="79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1"/>
      <c r="DK21" s="73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5"/>
      <c r="DX21" s="15"/>
      <c r="DY21" s="15"/>
      <c r="DZ21" s="15"/>
      <c r="EA21" s="73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5"/>
      <c r="EN21" s="73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5"/>
      <c r="FA21" s="73" t="s">
        <v>15</v>
      </c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5"/>
    </row>
    <row r="22" spans="1:169" ht="11.1" customHeight="1">
      <c r="B22" s="36"/>
      <c r="C22" s="182" t="s">
        <v>73</v>
      </c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8"/>
      <c r="CA22" s="228"/>
      <c r="CB22" s="229"/>
      <c r="CC22" s="79" t="s">
        <v>74</v>
      </c>
      <c r="CD22" s="80"/>
      <c r="CE22" s="80"/>
      <c r="CF22" s="80"/>
      <c r="CG22" s="80"/>
      <c r="CH22" s="80"/>
      <c r="CI22" s="80"/>
      <c r="CJ22" s="81"/>
      <c r="CK22" s="79" t="s">
        <v>187</v>
      </c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1"/>
      <c r="CX22" s="79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1"/>
      <c r="DK22" s="161">
        <f>DK23+DK24+DK26</f>
        <v>15553</v>
      </c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6"/>
      <c r="DX22" s="33">
        <f>DX23</f>
        <v>15053</v>
      </c>
      <c r="DY22" s="46">
        <f>DY26</f>
        <v>0</v>
      </c>
      <c r="DZ22" s="33">
        <f>DZ24+DZ26</f>
        <v>500</v>
      </c>
      <c r="EA22" s="161">
        <f>EA23+EA24</f>
        <v>15324</v>
      </c>
      <c r="EB22" s="185"/>
      <c r="EC22" s="185"/>
      <c r="ED22" s="185"/>
      <c r="EE22" s="185"/>
      <c r="EF22" s="185"/>
      <c r="EG22" s="185"/>
      <c r="EH22" s="185"/>
      <c r="EI22" s="185"/>
      <c r="EJ22" s="185"/>
      <c r="EK22" s="185"/>
      <c r="EL22" s="185"/>
      <c r="EM22" s="186"/>
      <c r="EN22" s="161">
        <f>EN23+EN24</f>
        <v>15094</v>
      </c>
      <c r="EO22" s="185"/>
      <c r="EP22" s="185"/>
      <c r="EQ22" s="185"/>
      <c r="ER22" s="185"/>
      <c r="ES22" s="185"/>
      <c r="ET22" s="185"/>
      <c r="EU22" s="185"/>
      <c r="EV22" s="185"/>
      <c r="EW22" s="185"/>
      <c r="EX22" s="185"/>
      <c r="EY22" s="185"/>
      <c r="EZ22" s="186"/>
      <c r="FA22" s="73" t="s">
        <v>15</v>
      </c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5"/>
    </row>
    <row r="23" spans="1:169" ht="18" customHeight="1">
      <c r="B23" s="36" t="s">
        <v>260</v>
      </c>
      <c r="C23" s="124" t="s">
        <v>75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8"/>
      <c r="CC23" s="79" t="s">
        <v>76</v>
      </c>
      <c r="CD23" s="80"/>
      <c r="CE23" s="80"/>
      <c r="CF23" s="80"/>
      <c r="CG23" s="80"/>
      <c r="CH23" s="80"/>
      <c r="CI23" s="80"/>
      <c r="CJ23" s="81"/>
      <c r="CK23" s="79" t="s">
        <v>188</v>
      </c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1"/>
      <c r="CX23" s="79" t="s">
        <v>189</v>
      </c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1"/>
      <c r="DK23" s="85">
        <f>DX23+DY23+DZ23</f>
        <v>15053</v>
      </c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3"/>
      <c r="DX23" s="14">
        <v>15053</v>
      </c>
      <c r="DY23" s="14"/>
      <c r="DZ23" s="14"/>
      <c r="EA23" s="85">
        <v>14824</v>
      </c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3"/>
      <c r="EN23" s="85">
        <v>14594</v>
      </c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3"/>
      <c r="FA23" s="73" t="s">
        <v>15</v>
      </c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5"/>
    </row>
    <row r="24" spans="1:169" s="11" customFormat="1" ht="18" customHeight="1">
      <c r="B24" s="36" t="s">
        <v>262</v>
      </c>
      <c r="C24" s="124" t="s">
        <v>75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8"/>
      <c r="CC24" s="79" t="s">
        <v>261</v>
      </c>
      <c r="CD24" s="80"/>
      <c r="CE24" s="80"/>
      <c r="CF24" s="80"/>
      <c r="CG24" s="80"/>
      <c r="CH24" s="80"/>
      <c r="CI24" s="80"/>
      <c r="CJ24" s="81"/>
      <c r="CK24" s="79" t="s">
        <v>188</v>
      </c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1"/>
      <c r="CX24" s="79" t="s">
        <v>189</v>
      </c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1"/>
      <c r="DK24" s="85">
        <f>DZ24</f>
        <v>500</v>
      </c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3"/>
      <c r="DX24" s="31">
        <v>0</v>
      </c>
      <c r="DY24" s="31"/>
      <c r="DZ24" s="31">
        <v>500</v>
      </c>
      <c r="EA24" s="85">
        <v>500</v>
      </c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3"/>
      <c r="EN24" s="85">
        <v>500</v>
      </c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29"/>
      <c r="EZ24" s="30"/>
      <c r="FA24" s="73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5"/>
    </row>
    <row r="25" spans="1:169" ht="33.75" customHeight="1">
      <c r="B25" s="34"/>
      <c r="C25" s="124" t="s">
        <v>77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8"/>
      <c r="CC25" s="79" t="s">
        <v>78</v>
      </c>
      <c r="CD25" s="80"/>
      <c r="CE25" s="80"/>
      <c r="CF25" s="80"/>
      <c r="CG25" s="80"/>
      <c r="CH25" s="80"/>
      <c r="CI25" s="80"/>
      <c r="CJ25" s="81"/>
      <c r="CK25" s="79" t="s">
        <v>79</v>
      </c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1"/>
      <c r="CX25" s="79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1"/>
      <c r="DK25" s="73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5"/>
      <c r="DX25" s="15"/>
      <c r="DY25" s="15"/>
      <c r="DZ25" s="15"/>
      <c r="EA25" s="73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5"/>
      <c r="EN25" s="73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5"/>
      <c r="FA25" s="73" t="s">
        <v>15</v>
      </c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5"/>
    </row>
    <row r="26" spans="1:169" ht="21.75" customHeight="1">
      <c r="B26" s="36"/>
      <c r="C26" s="124" t="s">
        <v>80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8"/>
      <c r="CC26" s="79" t="s">
        <v>81</v>
      </c>
      <c r="CD26" s="80"/>
      <c r="CE26" s="80"/>
      <c r="CF26" s="80"/>
      <c r="CG26" s="80"/>
      <c r="CH26" s="80"/>
      <c r="CI26" s="80"/>
      <c r="CJ26" s="81"/>
      <c r="CK26" s="79" t="s">
        <v>82</v>
      </c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1"/>
      <c r="CX26" s="79" t="s">
        <v>278</v>
      </c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1"/>
      <c r="DK26" s="85">
        <f>DZ26</f>
        <v>0</v>
      </c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5"/>
      <c r="DX26" s="15">
        <v>0</v>
      </c>
      <c r="DY26" s="45"/>
      <c r="DZ26" s="47">
        <v>0</v>
      </c>
      <c r="EA26" s="73">
        <v>0</v>
      </c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5"/>
      <c r="EN26" s="73">
        <v>0</v>
      </c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5"/>
      <c r="FA26" s="73" t="s">
        <v>15</v>
      </c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5"/>
    </row>
    <row r="27" spans="1:169" ht="21.75" customHeight="1">
      <c r="B27" s="34"/>
      <c r="C27" s="182" t="s">
        <v>83</v>
      </c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  <c r="BE27" s="228"/>
      <c r="BF27" s="228"/>
      <c r="BG27" s="228"/>
      <c r="BH27" s="228"/>
      <c r="BI27" s="228"/>
      <c r="BJ27" s="228"/>
      <c r="BK27" s="228"/>
      <c r="BL27" s="228"/>
      <c r="BM27" s="228"/>
      <c r="BN27" s="228"/>
      <c r="BO27" s="228"/>
      <c r="BP27" s="228"/>
      <c r="BQ27" s="228"/>
      <c r="BR27" s="228"/>
      <c r="BS27" s="228"/>
      <c r="BT27" s="228"/>
      <c r="BU27" s="228"/>
      <c r="BV27" s="228"/>
      <c r="BW27" s="228"/>
      <c r="BX27" s="228"/>
      <c r="BY27" s="228"/>
      <c r="BZ27" s="228"/>
      <c r="CA27" s="228"/>
      <c r="CB27" s="229"/>
      <c r="CC27" s="79" t="s">
        <v>84</v>
      </c>
      <c r="CD27" s="80"/>
      <c r="CE27" s="80"/>
      <c r="CF27" s="80"/>
      <c r="CG27" s="80"/>
      <c r="CH27" s="80"/>
      <c r="CI27" s="80"/>
      <c r="CJ27" s="81"/>
      <c r="CK27" s="79" t="s">
        <v>15</v>
      </c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1"/>
      <c r="CX27" s="79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1"/>
      <c r="DK27" s="73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5"/>
      <c r="DX27" s="15"/>
      <c r="DY27" s="15"/>
      <c r="DZ27" s="15"/>
      <c r="EA27" s="73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5"/>
      <c r="EN27" s="73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5"/>
      <c r="FA27" s="73" t="s">
        <v>15</v>
      </c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5"/>
    </row>
    <row r="28" spans="1:169" ht="18" customHeight="1">
      <c r="B28" s="34"/>
      <c r="C28" s="124" t="s">
        <v>238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8"/>
      <c r="CC28" s="79" t="s">
        <v>85</v>
      </c>
      <c r="CD28" s="80"/>
      <c r="CE28" s="80"/>
      <c r="CF28" s="80"/>
      <c r="CG28" s="80"/>
      <c r="CH28" s="80"/>
      <c r="CI28" s="80"/>
      <c r="CJ28" s="81"/>
      <c r="CK28" s="79" t="s">
        <v>239</v>
      </c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1"/>
      <c r="CX28" s="79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1"/>
      <c r="DK28" s="73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5"/>
      <c r="DX28" s="15"/>
      <c r="DY28" s="15"/>
      <c r="DZ28" s="15"/>
      <c r="EA28" s="73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5"/>
      <c r="EN28" s="73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5"/>
      <c r="FA28" s="73" t="s">
        <v>15</v>
      </c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5"/>
    </row>
    <row r="29" spans="1:169" s="9" customFormat="1" ht="15" customHeight="1">
      <c r="A29" s="11"/>
      <c r="B29" s="34"/>
      <c r="C29" s="124" t="s">
        <v>240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8"/>
      <c r="CC29" s="79" t="s">
        <v>241</v>
      </c>
      <c r="CD29" s="80"/>
      <c r="CE29" s="80"/>
      <c r="CF29" s="80"/>
      <c r="CG29" s="80"/>
      <c r="CH29" s="80"/>
      <c r="CI29" s="80"/>
      <c r="CJ29" s="81"/>
      <c r="CK29" s="79" t="s">
        <v>242</v>
      </c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1"/>
      <c r="CX29" s="79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1"/>
      <c r="DK29" s="73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5"/>
      <c r="DX29" s="15"/>
      <c r="DY29" s="15"/>
      <c r="DZ29" s="15"/>
      <c r="EA29" s="73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5"/>
      <c r="EN29" s="73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5"/>
      <c r="FA29" s="73" t="s">
        <v>15</v>
      </c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5"/>
    </row>
    <row r="30" spans="1:169" s="11" customFormat="1" ht="33.75" customHeight="1">
      <c r="B30" s="34"/>
      <c r="C30" s="124" t="s">
        <v>266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8"/>
      <c r="CC30" s="79" t="s">
        <v>267</v>
      </c>
      <c r="CD30" s="80"/>
      <c r="CE30" s="80"/>
      <c r="CF30" s="80"/>
      <c r="CG30" s="80"/>
      <c r="CH30" s="80"/>
      <c r="CI30" s="80"/>
      <c r="CJ30" s="81"/>
      <c r="CK30" s="79" t="s">
        <v>268</v>
      </c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1"/>
      <c r="CX30" s="79"/>
      <c r="CY30" s="80"/>
      <c r="CZ30" s="80"/>
      <c r="DA30" s="80"/>
      <c r="DB30" s="80"/>
      <c r="DC30" s="80"/>
      <c r="DD30" s="80"/>
      <c r="DE30" s="27"/>
      <c r="DF30" s="27"/>
      <c r="DG30" s="27"/>
      <c r="DH30" s="27"/>
      <c r="DI30" s="27"/>
      <c r="DJ30" s="28"/>
      <c r="DK30" s="73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5"/>
      <c r="DX30" s="32"/>
      <c r="DY30" s="32"/>
      <c r="DZ30" s="32"/>
      <c r="EA30" s="73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5"/>
      <c r="EN30" s="73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5"/>
      <c r="FA30" s="73" t="s">
        <v>15</v>
      </c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5"/>
    </row>
    <row r="31" spans="1:169" s="11" customFormat="1" ht="23.25" customHeight="1">
      <c r="B31" s="34"/>
      <c r="C31" s="124" t="s">
        <v>263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8"/>
      <c r="CC31" s="79" t="s">
        <v>264</v>
      </c>
      <c r="CD31" s="80"/>
      <c r="CE31" s="80"/>
      <c r="CF31" s="80"/>
      <c r="CG31" s="80"/>
      <c r="CH31" s="80"/>
      <c r="CI31" s="80"/>
      <c r="CJ31" s="81"/>
      <c r="CK31" s="79" t="s">
        <v>265</v>
      </c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1"/>
      <c r="CX31" s="79"/>
      <c r="CY31" s="80"/>
      <c r="CZ31" s="80"/>
      <c r="DA31" s="80"/>
      <c r="DB31" s="80"/>
      <c r="DC31" s="80"/>
      <c r="DD31" s="80"/>
      <c r="DE31" s="80"/>
      <c r="DF31" s="27"/>
      <c r="DG31" s="27"/>
      <c r="DH31" s="27"/>
      <c r="DI31" s="27"/>
      <c r="DJ31" s="28"/>
      <c r="DK31" s="73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5"/>
      <c r="DX31" s="32"/>
      <c r="DY31" s="32"/>
      <c r="DZ31" s="32"/>
      <c r="EA31" s="73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5"/>
      <c r="EN31" s="73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5"/>
      <c r="FA31" s="73" t="s">
        <v>15</v>
      </c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5"/>
    </row>
    <row r="32" spans="1:169" ht="11.1" customHeight="1">
      <c r="B32" s="34"/>
      <c r="C32" s="182" t="s">
        <v>86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28"/>
      <c r="BB32" s="228"/>
      <c r="BC32" s="228"/>
      <c r="BD32" s="228"/>
      <c r="BE32" s="228"/>
      <c r="BF32" s="228"/>
      <c r="BG32" s="228"/>
      <c r="BH32" s="228"/>
      <c r="BI32" s="228"/>
      <c r="BJ32" s="228"/>
      <c r="BK32" s="228"/>
      <c r="BL32" s="228"/>
      <c r="BM32" s="228"/>
      <c r="BN32" s="228"/>
      <c r="BO32" s="228"/>
      <c r="BP32" s="228"/>
      <c r="BQ32" s="228"/>
      <c r="BR32" s="228"/>
      <c r="BS32" s="228"/>
      <c r="BT32" s="228"/>
      <c r="BU32" s="228"/>
      <c r="BV32" s="228"/>
      <c r="BW32" s="228"/>
      <c r="BX32" s="228"/>
      <c r="BY32" s="228"/>
      <c r="BZ32" s="228"/>
      <c r="CA32" s="228"/>
      <c r="CB32" s="229"/>
      <c r="CC32" s="79" t="s">
        <v>87</v>
      </c>
      <c r="CD32" s="80"/>
      <c r="CE32" s="80"/>
      <c r="CF32" s="80"/>
      <c r="CG32" s="80"/>
      <c r="CH32" s="80"/>
      <c r="CI32" s="80"/>
      <c r="CJ32" s="81"/>
      <c r="CK32" s="79" t="s">
        <v>15</v>
      </c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1"/>
      <c r="CX32" s="79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1"/>
      <c r="DK32" s="73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5"/>
      <c r="DX32" s="15"/>
      <c r="DY32" s="15"/>
      <c r="DZ32" s="15"/>
      <c r="EA32" s="73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5"/>
      <c r="EN32" s="73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5"/>
      <c r="FA32" s="73" t="s">
        <v>15</v>
      </c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5"/>
    </row>
    <row r="33" spans="2:183" ht="40.5" customHeight="1">
      <c r="B33" s="34"/>
      <c r="C33" s="124" t="s">
        <v>88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8"/>
      <c r="CC33" s="79" t="s">
        <v>89</v>
      </c>
      <c r="CD33" s="80"/>
      <c r="CE33" s="80"/>
      <c r="CF33" s="80"/>
      <c r="CG33" s="80"/>
      <c r="CH33" s="80"/>
      <c r="CI33" s="80"/>
      <c r="CJ33" s="81"/>
      <c r="CK33" s="79" t="s">
        <v>90</v>
      </c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1"/>
      <c r="CX33" s="79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1"/>
      <c r="DK33" s="73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5"/>
      <c r="DX33" s="15"/>
      <c r="DY33" s="15"/>
      <c r="DZ33" s="15"/>
      <c r="EA33" s="73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5"/>
      <c r="EN33" s="73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5"/>
      <c r="FA33" s="73" t="s">
        <v>15</v>
      </c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5"/>
    </row>
    <row r="34" spans="2:183" ht="12.75" customHeight="1">
      <c r="B34" s="36"/>
      <c r="C34" s="182" t="s">
        <v>190</v>
      </c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28"/>
      <c r="BP34" s="228"/>
      <c r="BQ34" s="228"/>
      <c r="BR34" s="228"/>
      <c r="BS34" s="228"/>
      <c r="BT34" s="228"/>
      <c r="BU34" s="228"/>
      <c r="BV34" s="228"/>
      <c r="BW34" s="228"/>
      <c r="BX34" s="228"/>
      <c r="BY34" s="228"/>
      <c r="BZ34" s="228"/>
      <c r="CA34" s="228"/>
      <c r="CB34" s="229"/>
      <c r="CC34" s="79" t="s">
        <v>91</v>
      </c>
      <c r="CD34" s="80"/>
      <c r="CE34" s="80"/>
      <c r="CF34" s="80"/>
      <c r="CG34" s="80"/>
      <c r="CH34" s="80"/>
      <c r="CI34" s="80"/>
      <c r="CJ34" s="81"/>
      <c r="CK34" s="79" t="s">
        <v>15</v>
      </c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1"/>
      <c r="CX34" s="79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1"/>
      <c r="DK34" s="161">
        <f>DK37+DK45+DK46+DK57+DK63+DK71+DK50+DK54+DK60</f>
        <v>4518955.76</v>
      </c>
      <c r="DL34" s="185"/>
      <c r="DM34" s="185"/>
      <c r="DN34" s="185"/>
      <c r="DO34" s="185"/>
      <c r="DP34" s="185"/>
      <c r="DQ34" s="185"/>
      <c r="DR34" s="185"/>
      <c r="DS34" s="185"/>
      <c r="DT34" s="185"/>
      <c r="DU34" s="185"/>
      <c r="DV34" s="185"/>
      <c r="DW34" s="186"/>
      <c r="DX34" s="33">
        <f>DX37+DX45+DX57+DX63+DX71+DX46</f>
        <v>3585025.2199999997</v>
      </c>
      <c r="DY34" s="40">
        <f>DY57+DY50+DY54+DY60</f>
        <v>899430.54</v>
      </c>
      <c r="DZ34" s="40">
        <f>DZ63+DZ71</f>
        <v>34500</v>
      </c>
      <c r="EA34" s="161">
        <f>EA37+EA45+EA46+EA57+EA63+EA71</f>
        <v>4032773</v>
      </c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3"/>
      <c r="EN34" s="161">
        <f>EN37+EN45+EN46+EN57+EN63+EN71</f>
        <v>3716153</v>
      </c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3"/>
      <c r="FA34" s="73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5"/>
    </row>
    <row r="35" spans="2:183" ht="28.5" customHeight="1">
      <c r="B35" s="34"/>
      <c r="C35" s="124" t="s">
        <v>92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8"/>
      <c r="CC35" s="79" t="s">
        <v>93</v>
      </c>
      <c r="CD35" s="80"/>
      <c r="CE35" s="80"/>
      <c r="CF35" s="80"/>
      <c r="CG35" s="80"/>
      <c r="CH35" s="80"/>
      <c r="CI35" s="80"/>
      <c r="CJ35" s="81"/>
      <c r="CK35" s="79" t="s">
        <v>94</v>
      </c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1"/>
      <c r="CX35" s="79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1"/>
      <c r="DK35" s="73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5"/>
      <c r="DX35" s="15"/>
      <c r="DY35" s="15"/>
      <c r="DZ35" s="15"/>
      <c r="EA35" s="73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5"/>
      <c r="EN35" s="73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5"/>
      <c r="FA35" s="73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5"/>
    </row>
    <row r="36" spans="2:183" ht="27" customHeight="1">
      <c r="B36" s="34"/>
      <c r="C36" s="124" t="s">
        <v>164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8"/>
      <c r="CC36" s="76" t="s">
        <v>269</v>
      </c>
      <c r="CD36" s="77"/>
      <c r="CE36" s="77"/>
      <c r="CF36" s="77"/>
      <c r="CG36" s="77"/>
      <c r="CH36" s="77"/>
      <c r="CI36" s="77"/>
      <c r="CJ36" s="78"/>
      <c r="CK36" s="76" t="s">
        <v>96</v>
      </c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8"/>
      <c r="CX36" s="76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8"/>
      <c r="DK36" s="97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9"/>
      <c r="DX36" s="15"/>
      <c r="DY36" s="15"/>
      <c r="DZ36" s="15"/>
      <c r="EA36" s="97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9"/>
      <c r="EN36" s="97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9"/>
      <c r="FA36" s="97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9"/>
    </row>
    <row r="37" spans="2:183" ht="11.25" customHeight="1">
      <c r="B37" s="37" t="s">
        <v>260</v>
      </c>
      <c r="C37" s="213" t="s">
        <v>97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5"/>
      <c r="CC37" s="76" t="s">
        <v>95</v>
      </c>
      <c r="CD37" s="77"/>
      <c r="CE37" s="77"/>
      <c r="CF37" s="77"/>
      <c r="CG37" s="77"/>
      <c r="CH37" s="77"/>
      <c r="CI37" s="77"/>
      <c r="CJ37" s="78"/>
      <c r="CK37" s="76" t="s">
        <v>98</v>
      </c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8"/>
      <c r="CX37" s="76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8"/>
      <c r="DK37" s="187">
        <f>DK39+DK40+DK41+DK42+DK43+DK44</f>
        <v>2560910.94</v>
      </c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9"/>
      <c r="DX37" s="33">
        <f>DX39+DX40+DX41+DX42+DX43+DX44</f>
        <v>2560910.94</v>
      </c>
      <c r="DY37" s="33">
        <f>DY39+DY40+DY41+DY42+DY43+DY44+DY45</f>
        <v>0</v>
      </c>
      <c r="DZ37" s="33">
        <f>DZ39+DZ40+DZ41+DZ42+DZ43+DZ44+DZ45</f>
        <v>0</v>
      </c>
      <c r="EA37" s="187">
        <f>EA39+EA40+EA41+EA42+EA43+EA44</f>
        <v>2907296</v>
      </c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9"/>
      <c r="EN37" s="187">
        <f>EN39+EN40+EN41+EN42+EN43+EN44</f>
        <v>2537657</v>
      </c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9"/>
      <c r="FA37" s="97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9"/>
      <c r="GA37" s="49"/>
    </row>
    <row r="38" spans="2:183" ht="9.75" customHeight="1">
      <c r="B38" s="34"/>
      <c r="C38" s="216" t="s">
        <v>99</v>
      </c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8"/>
      <c r="CC38" s="89"/>
      <c r="CD38" s="90"/>
      <c r="CE38" s="90"/>
      <c r="CF38" s="90"/>
      <c r="CG38" s="90"/>
      <c r="CH38" s="90"/>
      <c r="CI38" s="90"/>
      <c r="CJ38" s="91"/>
      <c r="CK38" s="89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1"/>
      <c r="CX38" s="89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1"/>
      <c r="DK38" s="105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7"/>
      <c r="DX38" s="15"/>
      <c r="DY38" s="15"/>
      <c r="DZ38" s="15"/>
      <c r="EA38" s="105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7"/>
      <c r="EN38" s="105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7"/>
    </row>
    <row r="39" spans="2:183" ht="10.5" customHeight="1">
      <c r="B39" s="36" t="s">
        <v>260</v>
      </c>
      <c r="C39" s="225" t="s">
        <v>197</v>
      </c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6"/>
      <c r="BZ39" s="226"/>
      <c r="CA39" s="226"/>
      <c r="CB39" s="227"/>
      <c r="CC39" s="79" t="s">
        <v>270</v>
      </c>
      <c r="CD39" s="80"/>
      <c r="CE39" s="80"/>
      <c r="CF39" s="80"/>
      <c r="CG39" s="80"/>
      <c r="CH39" s="80"/>
      <c r="CI39" s="80"/>
      <c r="CJ39" s="81"/>
      <c r="CK39" s="79" t="s">
        <v>98</v>
      </c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1"/>
      <c r="CX39" s="79" t="s">
        <v>191</v>
      </c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1"/>
      <c r="DK39" s="85">
        <f t="shared" ref="DK39:DK45" si="3">DX39+DY39+DZ39</f>
        <v>17995</v>
      </c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3"/>
      <c r="DX39" s="14">
        <v>17995</v>
      </c>
      <c r="DY39" s="14">
        <v>0</v>
      </c>
      <c r="DZ39" s="14">
        <v>0</v>
      </c>
      <c r="EA39" s="85">
        <v>17995</v>
      </c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3"/>
      <c r="EN39" s="85">
        <v>17995</v>
      </c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3"/>
      <c r="FA39" s="73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5"/>
    </row>
    <row r="40" spans="2:183" ht="10.5" customHeight="1">
      <c r="B40" s="36" t="s">
        <v>260</v>
      </c>
      <c r="C40" s="210" t="s">
        <v>198</v>
      </c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2"/>
      <c r="CC40" s="79" t="s">
        <v>271</v>
      </c>
      <c r="CD40" s="80"/>
      <c r="CE40" s="80"/>
      <c r="CF40" s="80"/>
      <c r="CG40" s="80"/>
      <c r="CH40" s="80"/>
      <c r="CI40" s="80"/>
      <c r="CJ40" s="81"/>
      <c r="CK40" s="79" t="s">
        <v>98</v>
      </c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1"/>
      <c r="CX40" s="79" t="s">
        <v>192</v>
      </c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1"/>
      <c r="DK40" s="85">
        <f t="shared" si="3"/>
        <v>2530.44</v>
      </c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3"/>
      <c r="DX40" s="14">
        <v>2530.44</v>
      </c>
      <c r="DY40" s="14">
        <v>0</v>
      </c>
      <c r="DZ40" s="14">
        <v>0</v>
      </c>
      <c r="EA40" s="85">
        <v>2471</v>
      </c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3"/>
      <c r="EN40" s="85">
        <v>2570</v>
      </c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3"/>
      <c r="FA40" s="73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5"/>
    </row>
    <row r="41" spans="2:183" ht="10.5" customHeight="1">
      <c r="B41" s="36" t="s">
        <v>260</v>
      </c>
      <c r="C41" s="210" t="s">
        <v>199</v>
      </c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2"/>
      <c r="CC41" s="79" t="s">
        <v>272</v>
      </c>
      <c r="CD41" s="80"/>
      <c r="CE41" s="80"/>
      <c r="CF41" s="80"/>
      <c r="CG41" s="80"/>
      <c r="CH41" s="80"/>
      <c r="CI41" s="80"/>
      <c r="CJ41" s="81"/>
      <c r="CK41" s="79" t="s">
        <v>98</v>
      </c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1"/>
      <c r="CX41" s="79" t="s">
        <v>193</v>
      </c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1"/>
      <c r="DK41" s="85">
        <f t="shared" si="3"/>
        <v>1633933.48</v>
      </c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3"/>
      <c r="DX41" s="14">
        <f>1709909.48-15000-60976</f>
        <v>1633933.48</v>
      </c>
      <c r="DY41" s="14">
        <v>0</v>
      </c>
      <c r="DZ41" s="14">
        <v>0</v>
      </c>
      <c r="EA41" s="85">
        <v>1637244</v>
      </c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3"/>
      <c r="EN41" s="85">
        <v>1683490</v>
      </c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3"/>
      <c r="FA41" s="73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5"/>
    </row>
    <row r="42" spans="2:183" ht="10.5" customHeight="1">
      <c r="B42" s="36" t="s">
        <v>260</v>
      </c>
      <c r="C42" s="210" t="s">
        <v>200</v>
      </c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2"/>
      <c r="CC42" s="79" t="s">
        <v>273</v>
      </c>
      <c r="CD42" s="80"/>
      <c r="CE42" s="80"/>
      <c r="CF42" s="80"/>
      <c r="CG42" s="80"/>
      <c r="CH42" s="80"/>
      <c r="CI42" s="80"/>
      <c r="CJ42" s="81"/>
      <c r="CK42" s="79" t="s">
        <v>98</v>
      </c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1"/>
      <c r="CX42" s="79" t="s">
        <v>194</v>
      </c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1"/>
      <c r="DK42" s="85">
        <f t="shared" si="3"/>
        <v>706665.64</v>
      </c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3"/>
      <c r="DX42" s="14">
        <f>622565.64+84100</f>
        <v>706665.64</v>
      </c>
      <c r="DY42" s="14">
        <v>0</v>
      </c>
      <c r="DZ42" s="14">
        <v>0</v>
      </c>
      <c r="EA42" s="85">
        <v>716886</v>
      </c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3"/>
      <c r="EN42" s="85">
        <v>700852</v>
      </c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3"/>
      <c r="FA42" s="73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5"/>
    </row>
    <row r="43" spans="2:183" ht="10.5" customHeight="1">
      <c r="B43" s="36" t="s">
        <v>260</v>
      </c>
      <c r="C43" s="210" t="s">
        <v>201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2"/>
      <c r="CC43" s="79" t="s">
        <v>274</v>
      </c>
      <c r="CD43" s="80"/>
      <c r="CE43" s="80"/>
      <c r="CF43" s="80"/>
      <c r="CG43" s="80"/>
      <c r="CH43" s="80"/>
      <c r="CI43" s="80"/>
      <c r="CJ43" s="81"/>
      <c r="CK43" s="79" t="s">
        <v>98</v>
      </c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1"/>
      <c r="CX43" s="79" t="s">
        <v>195</v>
      </c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1"/>
      <c r="DK43" s="85">
        <f t="shared" si="3"/>
        <v>125354</v>
      </c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3"/>
      <c r="DX43" s="14">
        <f>131700+15000-21346</f>
        <v>125354</v>
      </c>
      <c r="DY43" s="14">
        <v>0</v>
      </c>
      <c r="DZ43" s="14">
        <v>0</v>
      </c>
      <c r="EA43" s="85">
        <v>507700</v>
      </c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3"/>
      <c r="EN43" s="85">
        <v>100500</v>
      </c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3"/>
      <c r="FA43" s="73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5"/>
    </row>
    <row r="44" spans="2:183" ht="19.5" customHeight="1">
      <c r="B44" s="36" t="s">
        <v>260</v>
      </c>
      <c r="C44" s="225" t="s">
        <v>202</v>
      </c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6"/>
      <c r="BN44" s="226"/>
      <c r="BO44" s="226"/>
      <c r="BP44" s="226"/>
      <c r="BQ44" s="226"/>
      <c r="BR44" s="226"/>
      <c r="BS44" s="226"/>
      <c r="BT44" s="226"/>
      <c r="BU44" s="226"/>
      <c r="BV44" s="226"/>
      <c r="BW44" s="226"/>
      <c r="BX44" s="226"/>
      <c r="BY44" s="226"/>
      <c r="BZ44" s="226"/>
      <c r="CA44" s="226"/>
      <c r="CB44" s="227"/>
      <c r="CC44" s="79" t="s">
        <v>291</v>
      </c>
      <c r="CD44" s="80"/>
      <c r="CE44" s="80"/>
      <c r="CF44" s="80"/>
      <c r="CG44" s="80"/>
      <c r="CH44" s="80"/>
      <c r="CI44" s="80"/>
      <c r="CJ44" s="81"/>
      <c r="CK44" s="79" t="s">
        <v>98</v>
      </c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1"/>
      <c r="CX44" s="79" t="s">
        <v>196</v>
      </c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1"/>
      <c r="DK44" s="85">
        <f t="shared" si="3"/>
        <v>74432.38</v>
      </c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3"/>
      <c r="DX44" s="14">
        <f>76210.38-1778</f>
        <v>74432.38</v>
      </c>
      <c r="DY44" s="14">
        <v>0</v>
      </c>
      <c r="DZ44" s="14">
        <v>0</v>
      </c>
      <c r="EA44" s="85">
        <v>25000</v>
      </c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3"/>
      <c r="EN44" s="85">
        <v>32250</v>
      </c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3"/>
      <c r="FA44" s="73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5"/>
    </row>
    <row r="45" spans="2:183" s="11" customFormat="1" ht="10.5" customHeight="1">
      <c r="B45" s="36" t="s">
        <v>260</v>
      </c>
      <c r="C45" s="210" t="s">
        <v>276</v>
      </c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2"/>
      <c r="CC45" s="79" t="s">
        <v>275</v>
      </c>
      <c r="CD45" s="80"/>
      <c r="CE45" s="80"/>
      <c r="CF45" s="80"/>
      <c r="CG45" s="80"/>
      <c r="CH45" s="80"/>
      <c r="CI45" s="80"/>
      <c r="CJ45" s="81"/>
      <c r="CK45" s="79" t="s">
        <v>257</v>
      </c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1"/>
      <c r="CX45" s="79" t="s">
        <v>192</v>
      </c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1"/>
      <c r="DK45" s="161">
        <f t="shared" si="3"/>
        <v>505414.28</v>
      </c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3"/>
      <c r="DX45" s="40">
        <v>505414.28</v>
      </c>
      <c r="DY45" s="40">
        <v>0</v>
      </c>
      <c r="DZ45" s="40">
        <v>0</v>
      </c>
      <c r="EA45" s="161">
        <v>525477</v>
      </c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3"/>
      <c r="EN45" s="161">
        <v>546496</v>
      </c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3"/>
      <c r="FA45" s="73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5"/>
    </row>
    <row r="46" spans="2:183" s="11" customFormat="1" ht="10.5" customHeight="1">
      <c r="B46" s="58" t="s">
        <v>292</v>
      </c>
      <c r="C46" s="213" t="s">
        <v>97</v>
      </c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5"/>
      <c r="CC46" s="76" t="s">
        <v>95</v>
      </c>
      <c r="CD46" s="77"/>
      <c r="CE46" s="77"/>
      <c r="CF46" s="77"/>
      <c r="CG46" s="77"/>
      <c r="CH46" s="77"/>
      <c r="CI46" s="77"/>
      <c r="CJ46" s="78"/>
      <c r="CK46" s="76" t="s">
        <v>98</v>
      </c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8"/>
      <c r="CX46" s="76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8"/>
      <c r="DK46" s="187">
        <f>DX46</f>
        <v>518700</v>
      </c>
      <c r="DL46" s="188"/>
      <c r="DM46" s="188"/>
      <c r="DN46" s="188"/>
      <c r="DO46" s="188"/>
      <c r="DP46" s="188"/>
      <c r="DQ46" s="188"/>
      <c r="DR46" s="188"/>
      <c r="DS46" s="188"/>
      <c r="DT46" s="188"/>
      <c r="DU46" s="188"/>
      <c r="DV46" s="188"/>
      <c r="DW46" s="189"/>
      <c r="DX46" s="42">
        <f>DX48+DX49</f>
        <v>518700</v>
      </c>
      <c r="DY46" s="42">
        <f>DY49</f>
        <v>0</v>
      </c>
      <c r="DZ46" s="42">
        <f>DZ48+DZ49</f>
        <v>0</v>
      </c>
      <c r="EA46" s="187">
        <f>EA48+EA49</f>
        <v>562500</v>
      </c>
      <c r="EB46" s="188"/>
      <c r="EC46" s="188"/>
      <c r="ED46" s="188"/>
      <c r="EE46" s="188"/>
      <c r="EF46" s="188"/>
      <c r="EG46" s="188"/>
      <c r="EH46" s="188"/>
      <c r="EI46" s="188"/>
      <c r="EJ46" s="188"/>
      <c r="EK46" s="188"/>
      <c r="EL46" s="188"/>
      <c r="EM46" s="189"/>
      <c r="EN46" s="187">
        <f>EN48+EN49</f>
        <v>592500</v>
      </c>
      <c r="EO46" s="188"/>
      <c r="EP46" s="188"/>
      <c r="EQ46" s="188"/>
      <c r="ER46" s="188"/>
      <c r="ES46" s="188"/>
      <c r="ET46" s="188"/>
      <c r="EU46" s="188"/>
      <c r="EV46" s="188"/>
      <c r="EW46" s="188"/>
      <c r="EX46" s="188"/>
      <c r="EY46" s="188"/>
      <c r="EZ46" s="189"/>
      <c r="FA46" s="97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9"/>
    </row>
    <row r="47" spans="2:183" s="11" customFormat="1" ht="10.5" customHeight="1">
      <c r="B47" s="58"/>
      <c r="C47" s="216" t="s">
        <v>99</v>
      </c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8"/>
      <c r="CC47" s="89"/>
      <c r="CD47" s="90"/>
      <c r="CE47" s="90"/>
      <c r="CF47" s="90"/>
      <c r="CG47" s="90"/>
      <c r="CH47" s="90"/>
      <c r="CI47" s="90"/>
      <c r="CJ47" s="91"/>
      <c r="CK47" s="89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1"/>
      <c r="CX47" s="89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1"/>
      <c r="DK47" s="105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7"/>
      <c r="DX47" s="57"/>
      <c r="DY47" s="57"/>
      <c r="DZ47" s="57"/>
      <c r="EA47" s="105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7"/>
      <c r="EN47" s="105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7"/>
    </row>
    <row r="48" spans="2:183" s="11" customFormat="1" ht="10.5" customHeight="1">
      <c r="B48" s="59" t="s">
        <v>292</v>
      </c>
      <c r="C48" s="210" t="s">
        <v>200</v>
      </c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2"/>
      <c r="CC48" s="178" t="s">
        <v>270</v>
      </c>
      <c r="CD48" s="178"/>
      <c r="CE48" s="178"/>
      <c r="CF48" s="178"/>
      <c r="CG48" s="178"/>
      <c r="CH48" s="178"/>
      <c r="CI48" s="178"/>
      <c r="CJ48" s="178"/>
      <c r="CK48" s="178" t="s">
        <v>98</v>
      </c>
      <c r="CL48" s="178"/>
      <c r="CM48" s="178"/>
      <c r="CN48" s="178"/>
      <c r="CO48" s="178"/>
      <c r="CP48" s="178"/>
      <c r="CQ48" s="178"/>
      <c r="CR48" s="178"/>
      <c r="CS48" s="178"/>
      <c r="CT48" s="178"/>
      <c r="CU48" s="178"/>
      <c r="CV48" s="178"/>
      <c r="CW48" s="178"/>
      <c r="CX48" s="178" t="s">
        <v>194</v>
      </c>
      <c r="CY48" s="178"/>
      <c r="CZ48" s="178"/>
      <c r="DA48" s="178"/>
      <c r="DB48" s="178"/>
      <c r="DC48" s="178"/>
      <c r="DD48" s="178"/>
      <c r="DE48" s="178"/>
      <c r="DF48" s="55" t="s">
        <v>98</v>
      </c>
      <c r="DG48" s="56"/>
      <c r="DH48" s="56"/>
      <c r="DI48" s="56"/>
      <c r="DJ48" s="56"/>
      <c r="DK48" s="85">
        <f>DX48+DY48+DZ48</f>
        <v>181400</v>
      </c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3"/>
      <c r="DX48" s="50">
        <f>182500-1100</f>
        <v>181400</v>
      </c>
      <c r="DY48" s="20"/>
      <c r="DZ48" s="20"/>
      <c r="EA48" s="85">
        <v>192500</v>
      </c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3"/>
      <c r="EN48" s="85">
        <v>202500</v>
      </c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51"/>
      <c r="EZ48" s="52"/>
      <c r="FA48" s="73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5"/>
    </row>
    <row r="49" spans="2:169" s="11" customFormat="1" ht="10.5" customHeight="1">
      <c r="B49" s="59" t="s">
        <v>292</v>
      </c>
      <c r="C49" s="210" t="s">
        <v>201</v>
      </c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2"/>
      <c r="CC49" s="79" t="s">
        <v>271</v>
      </c>
      <c r="CD49" s="80"/>
      <c r="CE49" s="80"/>
      <c r="CF49" s="80"/>
      <c r="CG49" s="80"/>
      <c r="CH49" s="80"/>
      <c r="CI49" s="80"/>
      <c r="CJ49" s="81"/>
      <c r="CK49" s="79" t="s">
        <v>98</v>
      </c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1"/>
      <c r="CX49" s="178" t="s">
        <v>195</v>
      </c>
      <c r="CY49" s="178"/>
      <c r="CZ49" s="178"/>
      <c r="DA49" s="178"/>
      <c r="DB49" s="178"/>
      <c r="DC49" s="178"/>
      <c r="DD49" s="178"/>
      <c r="DE49" s="178"/>
      <c r="DF49" s="178"/>
      <c r="DG49" s="178"/>
      <c r="DH49" s="178"/>
      <c r="DI49" s="178"/>
      <c r="DJ49" s="178"/>
      <c r="DK49" s="85">
        <f>DX49+DY49+DZ49</f>
        <v>337300</v>
      </c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3"/>
      <c r="DX49" s="41">
        <f>336200+1100</f>
        <v>337300</v>
      </c>
      <c r="DY49" s="41">
        <v>0</v>
      </c>
      <c r="DZ49" s="41">
        <v>0</v>
      </c>
      <c r="EA49" s="85">
        <v>370000</v>
      </c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3"/>
      <c r="EN49" s="85">
        <v>390000</v>
      </c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3"/>
      <c r="FA49" s="73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5"/>
    </row>
    <row r="50" spans="2:169" s="11" customFormat="1" ht="10.5" customHeight="1">
      <c r="B50" s="63" t="s">
        <v>300</v>
      </c>
      <c r="C50" s="213" t="s">
        <v>97</v>
      </c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5"/>
      <c r="CC50" s="76" t="s">
        <v>95</v>
      </c>
      <c r="CD50" s="77"/>
      <c r="CE50" s="77"/>
      <c r="CF50" s="77"/>
      <c r="CG50" s="77"/>
      <c r="CH50" s="77"/>
      <c r="CI50" s="77"/>
      <c r="CJ50" s="78"/>
      <c r="CK50" s="76" t="s">
        <v>98</v>
      </c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8"/>
      <c r="CX50" s="76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8"/>
      <c r="DK50" s="187">
        <f>DX50+DY50+DZ50</f>
        <v>586455.54</v>
      </c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9"/>
      <c r="DX50" s="62">
        <v>0</v>
      </c>
      <c r="DY50" s="62">
        <f>DY52+DY53</f>
        <v>586455.54</v>
      </c>
      <c r="DZ50" s="62">
        <f>DZ52+DZ53</f>
        <v>0</v>
      </c>
      <c r="EA50" s="187">
        <v>0</v>
      </c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9"/>
      <c r="EN50" s="187">
        <v>0</v>
      </c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9"/>
      <c r="FA50" s="190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9"/>
    </row>
    <row r="51" spans="2:169" s="11" customFormat="1" ht="10.5" customHeight="1">
      <c r="B51" s="36"/>
      <c r="C51" s="216" t="s">
        <v>99</v>
      </c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8"/>
      <c r="CC51" s="89"/>
      <c r="CD51" s="90"/>
      <c r="CE51" s="90"/>
      <c r="CF51" s="90"/>
      <c r="CG51" s="90"/>
      <c r="CH51" s="90"/>
      <c r="CI51" s="90"/>
      <c r="CJ51" s="91"/>
      <c r="CK51" s="89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1"/>
      <c r="CX51" s="79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1"/>
      <c r="DK51" s="105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7"/>
      <c r="DX51" s="61"/>
      <c r="DY51" s="61"/>
      <c r="DZ51" s="61"/>
      <c r="EA51" s="105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7"/>
      <c r="EN51" s="105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7"/>
    </row>
    <row r="52" spans="2:169" s="11" customFormat="1" ht="10.5" customHeight="1">
      <c r="B52" s="36" t="s">
        <v>300</v>
      </c>
      <c r="C52" s="210" t="s">
        <v>199</v>
      </c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2"/>
      <c r="CC52" s="79" t="s">
        <v>270</v>
      </c>
      <c r="CD52" s="80"/>
      <c r="CE52" s="80"/>
      <c r="CF52" s="80"/>
      <c r="CG52" s="80"/>
      <c r="CH52" s="80"/>
      <c r="CI52" s="80"/>
      <c r="CJ52" s="81"/>
      <c r="CK52" s="79" t="s">
        <v>98</v>
      </c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1"/>
      <c r="CX52" s="79" t="s">
        <v>193</v>
      </c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1"/>
      <c r="DK52" s="85">
        <f>DX52+DY52+DZ52</f>
        <v>570355.54</v>
      </c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3"/>
      <c r="DX52" s="60">
        <v>0</v>
      </c>
      <c r="DY52" s="60">
        <f>455839.39+114516.15</f>
        <v>570355.54</v>
      </c>
      <c r="DZ52" s="60">
        <v>0</v>
      </c>
      <c r="EA52" s="85">
        <v>0</v>
      </c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3"/>
      <c r="EN52" s="85">
        <v>0</v>
      </c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3"/>
      <c r="FA52" s="73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5"/>
    </row>
    <row r="53" spans="2:169" s="11" customFormat="1" ht="10.5" customHeight="1">
      <c r="B53" s="36" t="s">
        <v>300</v>
      </c>
      <c r="C53" s="210" t="s">
        <v>200</v>
      </c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2"/>
      <c r="CC53" s="79" t="s">
        <v>271</v>
      </c>
      <c r="CD53" s="80"/>
      <c r="CE53" s="80"/>
      <c r="CF53" s="80"/>
      <c r="CG53" s="80"/>
      <c r="CH53" s="80"/>
      <c r="CI53" s="80"/>
      <c r="CJ53" s="81"/>
      <c r="CK53" s="79" t="s">
        <v>98</v>
      </c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1"/>
      <c r="CX53" s="79" t="s">
        <v>194</v>
      </c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1"/>
      <c r="DK53" s="85">
        <f>DX53+DY53+DZ53</f>
        <v>16100</v>
      </c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3"/>
      <c r="DX53" s="60">
        <v>0</v>
      </c>
      <c r="DY53" s="60">
        <v>16100</v>
      </c>
      <c r="DZ53" s="60">
        <v>0</v>
      </c>
      <c r="EA53" s="85">
        <v>0</v>
      </c>
      <c r="EB53" s="92"/>
      <c r="EC53" s="92"/>
      <c r="ED53" s="92"/>
      <c r="EE53" s="92"/>
      <c r="EF53" s="92"/>
      <c r="EG53" s="92"/>
      <c r="EH53" s="92"/>
      <c r="EI53" s="92"/>
      <c r="EJ53" s="92"/>
      <c r="EK53" s="92"/>
      <c r="EL53" s="92"/>
      <c r="EM53" s="93"/>
      <c r="EN53" s="85">
        <v>0</v>
      </c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3"/>
      <c r="FA53" s="73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5"/>
    </row>
    <row r="54" spans="2:169" s="11" customFormat="1" ht="10.5" customHeight="1">
      <c r="B54" s="67" t="s">
        <v>304</v>
      </c>
      <c r="C54" s="191" t="s">
        <v>97</v>
      </c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3"/>
      <c r="CC54" s="203" t="s">
        <v>95</v>
      </c>
      <c r="CD54" s="204"/>
      <c r="CE54" s="204"/>
      <c r="CF54" s="204"/>
      <c r="CG54" s="204"/>
      <c r="CH54" s="204"/>
      <c r="CI54" s="204"/>
      <c r="CJ54" s="205"/>
      <c r="CK54" s="203" t="s">
        <v>98</v>
      </c>
      <c r="CL54" s="204"/>
      <c r="CM54" s="204"/>
      <c r="CN54" s="204"/>
      <c r="CO54" s="204"/>
      <c r="CP54" s="204"/>
      <c r="CQ54" s="204"/>
      <c r="CR54" s="204"/>
      <c r="CS54" s="204"/>
      <c r="CT54" s="204"/>
      <c r="CU54" s="204"/>
      <c r="CV54" s="204"/>
      <c r="CW54" s="205"/>
      <c r="CX54" s="203"/>
      <c r="CY54" s="204"/>
      <c r="CZ54" s="204"/>
      <c r="DA54" s="204"/>
      <c r="DB54" s="204"/>
      <c r="DC54" s="204"/>
      <c r="DD54" s="204"/>
      <c r="DE54" s="204"/>
      <c r="DF54" s="204"/>
      <c r="DG54" s="204"/>
      <c r="DH54" s="204"/>
      <c r="DI54" s="204"/>
      <c r="DJ54" s="205"/>
      <c r="DK54" s="206">
        <f>DX54+DY54+DZ54</f>
        <v>238100</v>
      </c>
      <c r="DL54" s="207"/>
      <c r="DM54" s="207"/>
      <c r="DN54" s="207"/>
      <c r="DO54" s="207"/>
      <c r="DP54" s="207"/>
      <c r="DQ54" s="207"/>
      <c r="DR54" s="207"/>
      <c r="DS54" s="207"/>
      <c r="DT54" s="207"/>
      <c r="DU54" s="207"/>
      <c r="DV54" s="207"/>
      <c r="DW54" s="208"/>
      <c r="DX54" s="68">
        <v>0</v>
      </c>
      <c r="DY54" s="68">
        <f>DY56</f>
        <v>238100</v>
      </c>
      <c r="DZ54" s="68">
        <f>DZ56+DZ57</f>
        <v>0</v>
      </c>
      <c r="EA54" s="206">
        <v>0</v>
      </c>
      <c r="EB54" s="207"/>
      <c r="EC54" s="207"/>
      <c r="ED54" s="207"/>
      <c r="EE54" s="207"/>
      <c r="EF54" s="207"/>
      <c r="EG54" s="207"/>
      <c r="EH54" s="207"/>
      <c r="EI54" s="207"/>
      <c r="EJ54" s="207"/>
      <c r="EK54" s="207"/>
      <c r="EL54" s="207"/>
      <c r="EM54" s="208"/>
      <c r="EN54" s="206">
        <v>0</v>
      </c>
      <c r="EO54" s="207"/>
      <c r="EP54" s="207"/>
      <c r="EQ54" s="207"/>
      <c r="ER54" s="207"/>
      <c r="ES54" s="207"/>
      <c r="ET54" s="207"/>
      <c r="EU54" s="207"/>
      <c r="EV54" s="207"/>
      <c r="EW54" s="207"/>
      <c r="EX54" s="207"/>
      <c r="EY54" s="207"/>
      <c r="EZ54" s="208"/>
      <c r="FA54" s="209"/>
      <c r="FB54" s="207"/>
      <c r="FC54" s="207"/>
      <c r="FD54" s="207"/>
      <c r="FE54" s="207"/>
      <c r="FF54" s="207"/>
      <c r="FG54" s="207"/>
      <c r="FH54" s="207"/>
      <c r="FI54" s="207"/>
      <c r="FJ54" s="207"/>
      <c r="FK54" s="207"/>
      <c r="FL54" s="207"/>
      <c r="FM54" s="208"/>
    </row>
    <row r="55" spans="2:169" s="11" customFormat="1" ht="10.5" customHeight="1">
      <c r="B55" s="67"/>
      <c r="C55" s="197" t="s">
        <v>99</v>
      </c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9"/>
      <c r="CC55" s="112"/>
      <c r="CD55" s="113"/>
      <c r="CE55" s="113"/>
      <c r="CF55" s="113"/>
      <c r="CG55" s="113"/>
      <c r="CH55" s="113"/>
      <c r="CI55" s="113"/>
      <c r="CJ55" s="114"/>
      <c r="CK55" s="112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4"/>
      <c r="CX55" s="112"/>
      <c r="CY55" s="113"/>
      <c r="CZ55" s="113"/>
      <c r="DA55" s="113"/>
      <c r="DB55" s="113"/>
      <c r="DC55" s="113"/>
      <c r="DD55" s="113"/>
      <c r="DE55" s="113"/>
      <c r="DF55" s="113"/>
      <c r="DG55" s="113"/>
      <c r="DH55" s="113"/>
      <c r="DI55" s="113"/>
      <c r="DJ55" s="114"/>
      <c r="DK55" s="123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2"/>
      <c r="DX55" s="69"/>
      <c r="DY55" s="69"/>
      <c r="DZ55" s="69"/>
      <c r="EA55" s="123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2"/>
      <c r="EN55" s="123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2"/>
      <c r="FA55" s="123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2"/>
    </row>
    <row r="56" spans="2:169" s="11" customFormat="1" ht="9.75" customHeight="1">
      <c r="B56" s="70" t="s">
        <v>304</v>
      </c>
      <c r="C56" s="197" t="s">
        <v>201</v>
      </c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9"/>
      <c r="CC56" s="112" t="s">
        <v>273</v>
      </c>
      <c r="CD56" s="113"/>
      <c r="CE56" s="113"/>
      <c r="CF56" s="113"/>
      <c r="CG56" s="113"/>
      <c r="CH56" s="113"/>
      <c r="CI56" s="113"/>
      <c r="CJ56" s="114"/>
      <c r="CK56" s="112" t="s">
        <v>98</v>
      </c>
      <c r="CL56" s="113"/>
      <c r="CM56" s="113"/>
      <c r="CN56" s="113"/>
      <c r="CO56" s="113"/>
      <c r="CP56" s="113"/>
      <c r="CQ56" s="113"/>
      <c r="CR56" s="113"/>
      <c r="CS56" s="113"/>
      <c r="CT56" s="113"/>
      <c r="CU56" s="113"/>
      <c r="CV56" s="113"/>
      <c r="CW56" s="114"/>
      <c r="CX56" s="112" t="s">
        <v>195</v>
      </c>
      <c r="CY56" s="113"/>
      <c r="CZ56" s="113"/>
      <c r="DA56" s="113"/>
      <c r="DB56" s="113"/>
      <c r="DC56" s="113"/>
      <c r="DD56" s="113"/>
      <c r="DE56" s="113"/>
      <c r="DF56" s="113"/>
      <c r="DG56" s="113"/>
      <c r="DH56" s="113"/>
      <c r="DI56" s="113"/>
      <c r="DJ56" s="114"/>
      <c r="DK56" s="118">
        <f t="shared" ref="DK56" si="4">DX56+DY56+DZ56</f>
        <v>238100</v>
      </c>
      <c r="DL56" s="119"/>
      <c r="DM56" s="119"/>
      <c r="DN56" s="119"/>
      <c r="DO56" s="119"/>
      <c r="DP56" s="119"/>
      <c r="DQ56" s="119"/>
      <c r="DR56" s="119"/>
      <c r="DS56" s="119"/>
      <c r="DT56" s="119"/>
      <c r="DU56" s="119"/>
      <c r="DV56" s="119"/>
      <c r="DW56" s="120"/>
      <c r="DX56" s="71">
        <v>0</v>
      </c>
      <c r="DY56" s="71">
        <v>238100</v>
      </c>
      <c r="DZ56" s="71">
        <v>0</v>
      </c>
      <c r="EA56" s="118">
        <v>0</v>
      </c>
      <c r="EB56" s="119"/>
      <c r="EC56" s="119"/>
      <c r="ED56" s="119"/>
      <c r="EE56" s="119"/>
      <c r="EF56" s="119"/>
      <c r="EG56" s="119"/>
      <c r="EH56" s="119"/>
      <c r="EI56" s="119"/>
      <c r="EJ56" s="119"/>
      <c r="EK56" s="119"/>
      <c r="EL56" s="119"/>
      <c r="EM56" s="120"/>
      <c r="EN56" s="118">
        <v>0</v>
      </c>
      <c r="EO56" s="119"/>
      <c r="EP56" s="119"/>
      <c r="EQ56" s="119"/>
      <c r="ER56" s="119"/>
      <c r="ES56" s="119"/>
      <c r="ET56" s="119"/>
      <c r="EU56" s="119"/>
      <c r="EV56" s="119"/>
      <c r="EW56" s="119"/>
      <c r="EX56" s="119"/>
      <c r="EY56" s="119"/>
      <c r="EZ56" s="120"/>
      <c r="FA56" s="123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2"/>
    </row>
    <row r="57" spans="2:169" s="11" customFormat="1" ht="10.5" customHeight="1">
      <c r="B57" s="37" t="s">
        <v>297</v>
      </c>
      <c r="C57" s="213" t="s">
        <v>97</v>
      </c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5"/>
      <c r="CC57" s="76" t="s">
        <v>95</v>
      </c>
      <c r="CD57" s="77"/>
      <c r="CE57" s="77"/>
      <c r="CF57" s="77"/>
      <c r="CG57" s="77"/>
      <c r="CH57" s="77"/>
      <c r="CI57" s="77"/>
      <c r="CJ57" s="78"/>
      <c r="CK57" s="76" t="s">
        <v>98</v>
      </c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8"/>
      <c r="CX57" s="76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8"/>
      <c r="DK57" s="187">
        <f>DX57+DY57+DZ57</f>
        <v>6000</v>
      </c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9"/>
      <c r="DX57" s="33">
        <f>DX59</f>
        <v>0</v>
      </c>
      <c r="DY57" s="33">
        <f>DY59</f>
        <v>6000</v>
      </c>
      <c r="DZ57" s="33">
        <f>DZ59</f>
        <v>0</v>
      </c>
      <c r="EA57" s="187">
        <f>EA59</f>
        <v>6000</v>
      </c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9"/>
      <c r="EN57" s="187">
        <f>EN59</f>
        <v>6000</v>
      </c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9"/>
      <c r="FA57" s="190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9"/>
    </row>
    <row r="58" spans="2:169" s="11" customFormat="1" ht="10.5" customHeight="1">
      <c r="B58" s="36"/>
      <c r="C58" s="216" t="s">
        <v>99</v>
      </c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8"/>
      <c r="CC58" s="89"/>
      <c r="CD58" s="90"/>
      <c r="CE58" s="90"/>
      <c r="CF58" s="90"/>
      <c r="CG58" s="90"/>
      <c r="CH58" s="90"/>
      <c r="CI58" s="90"/>
      <c r="CJ58" s="91"/>
      <c r="CK58" s="89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1"/>
      <c r="CX58" s="79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1"/>
      <c r="DK58" s="105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7"/>
      <c r="DX58" s="32"/>
      <c r="DY58" s="32"/>
      <c r="DZ58" s="32"/>
      <c r="EA58" s="105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7"/>
      <c r="EN58" s="105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7"/>
      <c r="FA58" s="105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7"/>
    </row>
    <row r="59" spans="2:169" s="11" customFormat="1" ht="21" customHeight="1">
      <c r="B59" s="36" t="s">
        <v>297</v>
      </c>
      <c r="C59" s="225" t="s">
        <v>203</v>
      </c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6"/>
      <c r="BG59" s="226"/>
      <c r="BH59" s="226"/>
      <c r="BI59" s="226"/>
      <c r="BJ59" s="226"/>
      <c r="BK59" s="226"/>
      <c r="BL59" s="226"/>
      <c r="BM59" s="226"/>
      <c r="BN59" s="226"/>
      <c r="BO59" s="226"/>
      <c r="BP59" s="226"/>
      <c r="BQ59" s="226"/>
      <c r="BR59" s="226"/>
      <c r="BS59" s="226"/>
      <c r="BT59" s="226"/>
      <c r="BU59" s="226"/>
      <c r="BV59" s="226"/>
      <c r="BW59" s="226"/>
      <c r="BX59" s="226"/>
      <c r="BY59" s="226"/>
      <c r="BZ59" s="226"/>
      <c r="CA59" s="226"/>
      <c r="CB59" s="227"/>
      <c r="CC59" s="79" t="s">
        <v>270</v>
      </c>
      <c r="CD59" s="80"/>
      <c r="CE59" s="80"/>
      <c r="CF59" s="80"/>
      <c r="CG59" s="80"/>
      <c r="CH59" s="80"/>
      <c r="CI59" s="80"/>
      <c r="CJ59" s="81"/>
      <c r="CK59" s="79" t="s">
        <v>98</v>
      </c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1"/>
      <c r="CX59" s="79" t="s">
        <v>204</v>
      </c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1"/>
      <c r="DK59" s="85">
        <f t="shared" ref="DK59" si="5">DX59+DY59+DZ59</f>
        <v>6000</v>
      </c>
      <c r="DL59" s="92"/>
      <c r="DM59" s="92"/>
      <c r="DN59" s="92"/>
      <c r="DO59" s="92"/>
      <c r="DP59" s="92"/>
      <c r="DQ59" s="92"/>
      <c r="DR59" s="92"/>
      <c r="DS59" s="92"/>
      <c r="DT59" s="92"/>
      <c r="DU59" s="92"/>
      <c r="DV59" s="92"/>
      <c r="DW59" s="93"/>
      <c r="DX59" s="31">
        <v>0</v>
      </c>
      <c r="DY59" s="31">
        <v>6000</v>
      </c>
      <c r="DZ59" s="31">
        <v>0</v>
      </c>
      <c r="EA59" s="85">
        <v>6000</v>
      </c>
      <c r="EB59" s="92"/>
      <c r="EC59" s="92"/>
      <c r="ED59" s="92"/>
      <c r="EE59" s="92"/>
      <c r="EF59" s="92"/>
      <c r="EG59" s="92"/>
      <c r="EH59" s="92"/>
      <c r="EI59" s="92"/>
      <c r="EJ59" s="92"/>
      <c r="EK59" s="92"/>
      <c r="EL59" s="92"/>
      <c r="EM59" s="93"/>
      <c r="EN59" s="85">
        <v>6000</v>
      </c>
      <c r="EO59" s="92"/>
      <c r="EP59" s="92"/>
      <c r="EQ59" s="92"/>
      <c r="ER59" s="92"/>
      <c r="ES59" s="92"/>
      <c r="ET59" s="92"/>
      <c r="EU59" s="92"/>
      <c r="EV59" s="92"/>
      <c r="EW59" s="92"/>
      <c r="EX59" s="92"/>
      <c r="EY59" s="92"/>
      <c r="EZ59" s="93"/>
      <c r="FA59" s="85"/>
      <c r="FB59" s="92"/>
      <c r="FC59" s="92"/>
      <c r="FD59" s="92"/>
      <c r="FE59" s="92"/>
      <c r="FF59" s="92"/>
      <c r="FG59" s="92"/>
      <c r="FH59" s="92"/>
      <c r="FI59" s="92"/>
      <c r="FJ59" s="92"/>
      <c r="FK59" s="92"/>
      <c r="FL59" s="92"/>
      <c r="FM59" s="93"/>
    </row>
    <row r="60" spans="2:169" s="11" customFormat="1" ht="10.5" customHeight="1">
      <c r="B60" s="200" t="s">
        <v>307</v>
      </c>
      <c r="C60" s="191" t="s">
        <v>97</v>
      </c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  <c r="BB60" s="192"/>
      <c r="BC60" s="192"/>
      <c r="BD60" s="192"/>
      <c r="BE60" s="192"/>
      <c r="BF60" s="192"/>
      <c r="BG60" s="192"/>
      <c r="BH60" s="192"/>
      <c r="BI60" s="192"/>
      <c r="BJ60" s="192"/>
      <c r="BK60" s="192"/>
      <c r="BL60" s="192"/>
      <c r="BM60" s="192"/>
      <c r="BN60" s="192"/>
      <c r="BO60" s="192"/>
      <c r="BP60" s="192"/>
      <c r="BQ60" s="192"/>
      <c r="BR60" s="192"/>
      <c r="BS60" s="192"/>
      <c r="BT60" s="192"/>
      <c r="BU60" s="192"/>
      <c r="BV60" s="192"/>
      <c r="BW60" s="192"/>
      <c r="BX60" s="192"/>
      <c r="BY60" s="192"/>
      <c r="BZ60" s="192"/>
      <c r="CA60" s="192"/>
      <c r="CB60" s="193"/>
      <c r="CC60" s="76" t="s">
        <v>271</v>
      </c>
      <c r="CD60" s="77"/>
      <c r="CE60" s="77"/>
      <c r="CF60" s="77"/>
      <c r="CG60" s="77"/>
      <c r="CH60" s="77"/>
      <c r="CI60" s="77"/>
      <c r="CJ60" s="78"/>
      <c r="CK60" s="76" t="s">
        <v>98</v>
      </c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8"/>
      <c r="CX60" s="76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8"/>
      <c r="DK60" s="187">
        <f>DX60+DY60+DZ60</f>
        <v>68875</v>
      </c>
      <c r="DL60" s="188"/>
      <c r="DM60" s="188"/>
      <c r="DN60" s="188"/>
      <c r="DO60" s="188"/>
      <c r="DP60" s="188"/>
      <c r="DQ60" s="188"/>
      <c r="DR60" s="188"/>
      <c r="DS60" s="188"/>
      <c r="DT60" s="188"/>
      <c r="DU60" s="188"/>
      <c r="DV60" s="188"/>
      <c r="DW60" s="189"/>
      <c r="DX60" s="66">
        <f>DX62</f>
        <v>0</v>
      </c>
      <c r="DY60" s="66">
        <f>DY62</f>
        <v>68875</v>
      </c>
      <c r="DZ60" s="66">
        <f>DZ62</f>
        <v>0</v>
      </c>
      <c r="EA60" s="187">
        <f>EA62</f>
        <v>0</v>
      </c>
      <c r="EB60" s="188"/>
      <c r="EC60" s="188"/>
      <c r="ED60" s="188"/>
      <c r="EE60" s="188"/>
      <c r="EF60" s="188"/>
      <c r="EG60" s="188"/>
      <c r="EH60" s="188"/>
      <c r="EI60" s="188"/>
      <c r="EJ60" s="188"/>
      <c r="EK60" s="188"/>
      <c r="EL60" s="188"/>
      <c r="EM60" s="189"/>
      <c r="EN60" s="187">
        <f>EN62</f>
        <v>0</v>
      </c>
      <c r="EO60" s="188"/>
      <c r="EP60" s="188"/>
      <c r="EQ60" s="188"/>
      <c r="ER60" s="188"/>
      <c r="ES60" s="188"/>
      <c r="ET60" s="188"/>
      <c r="EU60" s="188"/>
      <c r="EV60" s="188"/>
      <c r="EW60" s="188"/>
      <c r="EX60" s="188"/>
      <c r="EY60" s="188"/>
      <c r="EZ60" s="189"/>
      <c r="FA60" s="190"/>
      <c r="FB60" s="188"/>
      <c r="FC60" s="188"/>
      <c r="FD60" s="188"/>
      <c r="FE60" s="188"/>
      <c r="FF60" s="188"/>
      <c r="FG60" s="188"/>
      <c r="FH60" s="188"/>
      <c r="FI60" s="188"/>
      <c r="FJ60" s="188"/>
      <c r="FK60" s="188"/>
      <c r="FL60" s="188"/>
      <c r="FM60" s="189"/>
    </row>
    <row r="61" spans="2:169" s="11" customFormat="1" ht="10.5" customHeight="1">
      <c r="B61" s="201"/>
      <c r="C61" s="194" t="s">
        <v>99</v>
      </c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5"/>
      <c r="BD61" s="195"/>
      <c r="BE61" s="195"/>
      <c r="BF61" s="195"/>
      <c r="BG61" s="195"/>
      <c r="BH61" s="195"/>
      <c r="BI61" s="195"/>
      <c r="BJ61" s="195"/>
      <c r="BK61" s="195"/>
      <c r="BL61" s="195"/>
      <c r="BM61" s="195"/>
      <c r="BN61" s="195"/>
      <c r="BO61" s="195"/>
      <c r="BP61" s="195"/>
      <c r="BQ61" s="195"/>
      <c r="BR61" s="195"/>
      <c r="BS61" s="195"/>
      <c r="BT61" s="195"/>
      <c r="BU61" s="195"/>
      <c r="BV61" s="195"/>
      <c r="BW61" s="195"/>
      <c r="BX61" s="195"/>
      <c r="BY61" s="195"/>
      <c r="BZ61" s="195"/>
      <c r="CA61" s="195"/>
      <c r="CB61" s="196"/>
      <c r="CC61" s="89"/>
      <c r="CD61" s="90"/>
      <c r="CE61" s="90"/>
      <c r="CF61" s="90"/>
      <c r="CG61" s="90"/>
      <c r="CH61" s="90"/>
      <c r="CI61" s="90"/>
      <c r="CJ61" s="91"/>
      <c r="CK61" s="89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1"/>
      <c r="CX61" s="79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1"/>
      <c r="DK61" s="105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7"/>
      <c r="DX61" s="65"/>
      <c r="DY61" s="65"/>
      <c r="DZ61" s="65"/>
      <c r="EA61" s="105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7"/>
      <c r="EN61" s="105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7"/>
      <c r="FA61" s="105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7"/>
    </row>
    <row r="62" spans="2:169" s="11" customFormat="1" ht="10.5" customHeight="1">
      <c r="B62" s="202"/>
      <c r="C62" s="197" t="s">
        <v>201</v>
      </c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9"/>
      <c r="CC62" s="79" t="s">
        <v>272</v>
      </c>
      <c r="CD62" s="80"/>
      <c r="CE62" s="80"/>
      <c r="CF62" s="80"/>
      <c r="CG62" s="80"/>
      <c r="CH62" s="80"/>
      <c r="CI62" s="80"/>
      <c r="CJ62" s="81"/>
      <c r="CK62" s="79" t="s">
        <v>98</v>
      </c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1"/>
      <c r="CX62" s="79" t="s">
        <v>195</v>
      </c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1"/>
      <c r="DK62" s="85">
        <f>DX62+DY62+DZ62</f>
        <v>68875</v>
      </c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5"/>
      <c r="DX62" s="64">
        <v>0</v>
      </c>
      <c r="DY62" s="64">
        <v>68875</v>
      </c>
      <c r="DZ62" s="64">
        <v>0</v>
      </c>
      <c r="EA62" s="85">
        <v>0</v>
      </c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3"/>
      <c r="EN62" s="85">
        <v>0</v>
      </c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2"/>
      <c r="EZ62" s="93"/>
      <c r="FA62" s="73"/>
      <c r="FB62" s="74"/>
      <c r="FC62" s="74"/>
      <c r="FD62" s="74"/>
      <c r="FE62" s="74"/>
      <c r="FF62" s="74"/>
      <c r="FG62" s="74"/>
      <c r="FH62" s="74"/>
      <c r="FI62" s="74"/>
      <c r="FJ62" s="74"/>
      <c r="FK62" s="74"/>
      <c r="FL62" s="74"/>
      <c r="FM62" s="75"/>
    </row>
    <row r="63" spans="2:169" s="11" customFormat="1" ht="10.5" customHeight="1">
      <c r="B63" s="37" t="s">
        <v>262</v>
      </c>
      <c r="C63" s="213" t="s">
        <v>97</v>
      </c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5"/>
      <c r="CC63" s="76" t="s">
        <v>273</v>
      </c>
      <c r="CD63" s="77"/>
      <c r="CE63" s="77"/>
      <c r="CF63" s="77"/>
      <c r="CG63" s="77"/>
      <c r="CH63" s="77"/>
      <c r="CI63" s="77"/>
      <c r="CJ63" s="78"/>
      <c r="CK63" s="76" t="s">
        <v>98</v>
      </c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8"/>
      <c r="CX63" s="76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8"/>
      <c r="DK63" s="187">
        <f>DZ63+DY63+DX63</f>
        <v>31500</v>
      </c>
      <c r="DL63" s="188"/>
      <c r="DM63" s="188"/>
      <c r="DN63" s="188"/>
      <c r="DO63" s="188"/>
      <c r="DP63" s="188"/>
      <c r="DQ63" s="188"/>
      <c r="DR63" s="188"/>
      <c r="DS63" s="188"/>
      <c r="DT63" s="188"/>
      <c r="DU63" s="188"/>
      <c r="DV63" s="188"/>
      <c r="DW63" s="189"/>
      <c r="DX63" s="72">
        <f>DX65+DX69+DX70+DX71+DX109+DX110</f>
        <v>0</v>
      </c>
      <c r="DY63" s="72">
        <f>DY65+DY66+DY68+DY69+DY70</f>
        <v>0</v>
      </c>
      <c r="DZ63" s="72">
        <f>DZ65+DZ66+DZ67+DZ68+DZ69+DZ70</f>
        <v>31500</v>
      </c>
      <c r="EA63" s="187">
        <f>EA65+EA66+EA67+EA68+EA69+EA70</f>
        <v>28500</v>
      </c>
      <c r="EB63" s="188"/>
      <c r="EC63" s="188"/>
      <c r="ED63" s="188"/>
      <c r="EE63" s="188"/>
      <c r="EF63" s="188"/>
      <c r="EG63" s="188"/>
      <c r="EH63" s="188"/>
      <c r="EI63" s="188"/>
      <c r="EJ63" s="188"/>
      <c r="EK63" s="188"/>
      <c r="EL63" s="188"/>
      <c r="EM63" s="189"/>
      <c r="EN63" s="187">
        <f>EN65+EN66+EN67+EN68+EN69+EN70</f>
        <v>30500</v>
      </c>
      <c r="EO63" s="188"/>
      <c r="EP63" s="188"/>
      <c r="EQ63" s="188"/>
      <c r="ER63" s="188"/>
      <c r="ES63" s="188"/>
      <c r="ET63" s="188"/>
      <c r="EU63" s="188"/>
      <c r="EV63" s="188"/>
      <c r="EW63" s="188"/>
      <c r="EX63" s="188"/>
      <c r="EY63" s="188"/>
      <c r="EZ63" s="189"/>
      <c r="FA63" s="190"/>
      <c r="FB63" s="188"/>
      <c r="FC63" s="188"/>
      <c r="FD63" s="188"/>
      <c r="FE63" s="188"/>
      <c r="FF63" s="188"/>
      <c r="FG63" s="188"/>
      <c r="FH63" s="188"/>
      <c r="FI63" s="188"/>
      <c r="FJ63" s="188"/>
      <c r="FK63" s="188"/>
      <c r="FL63" s="188"/>
      <c r="FM63" s="189"/>
    </row>
    <row r="64" spans="2:169" s="11" customFormat="1" ht="10.5" customHeight="1">
      <c r="B64" s="36"/>
      <c r="C64" s="210" t="s">
        <v>99</v>
      </c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2"/>
      <c r="CC64" s="79"/>
      <c r="CD64" s="80"/>
      <c r="CE64" s="80"/>
      <c r="CF64" s="80"/>
      <c r="CG64" s="80"/>
      <c r="CH64" s="80"/>
      <c r="CI64" s="80"/>
      <c r="CJ64" s="81"/>
      <c r="CK64" s="79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1"/>
      <c r="CX64" s="79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1"/>
      <c r="DK64" s="73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5"/>
      <c r="DX64" s="53"/>
      <c r="DY64" s="53"/>
      <c r="DZ64" s="53"/>
      <c r="EA64" s="73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5"/>
      <c r="EN64" s="73"/>
      <c r="EO64" s="74"/>
      <c r="EP64" s="74"/>
      <c r="EQ64" s="74"/>
      <c r="ER64" s="74"/>
      <c r="ES64" s="74"/>
      <c r="ET64" s="74"/>
      <c r="EU64" s="74"/>
      <c r="EV64" s="74"/>
      <c r="EW64" s="74"/>
      <c r="EX64" s="74"/>
      <c r="EY64" s="74"/>
      <c r="EZ64" s="75"/>
      <c r="FA64" s="73"/>
      <c r="FB64" s="74"/>
      <c r="FC64" s="74"/>
      <c r="FD64" s="74"/>
      <c r="FE64" s="74"/>
      <c r="FF64" s="74"/>
      <c r="FG64" s="74"/>
      <c r="FH64" s="74"/>
      <c r="FI64" s="74"/>
      <c r="FJ64" s="74"/>
      <c r="FK64" s="74"/>
      <c r="FL64" s="74"/>
      <c r="FM64" s="75"/>
    </row>
    <row r="65" spans="2:169" s="11" customFormat="1" ht="10.5" customHeight="1">
      <c r="B65" s="36" t="s">
        <v>262</v>
      </c>
      <c r="C65" s="225" t="s">
        <v>197</v>
      </c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26"/>
      <c r="BN65" s="226"/>
      <c r="BO65" s="226"/>
      <c r="BP65" s="226"/>
      <c r="BQ65" s="226"/>
      <c r="BR65" s="226"/>
      <c r="BS65" s="226"/>
      <c r="BT65" s="226"/>
      <c r="BU65" s="226"/>
      <c r="BV65" s="226"/>
      <c r="BW65" s="226"/>
      <c r="BX65" s="226"/>
      <c r="BY65" s="226"/>
      <c r="BZ65" s="226"/>
      <c r="CA65" s="226"/>
      <c r="CB65" s="227"/>
      <c r="CC65" s="79" t="s">
        <v>274</v>
      </c>
      <c r="CD65" s="80"/>
      <c r="CE65" s="80"/>
      <c r="CF65" s="80"/>
      <c r="CG65" s="80"/>
      <c r="CH65" s="80"/>
      <c r="CI65" s="80"/>
      <c r="CJ65" s="81"/>
      <c r="CK65" s="79" t="s">
        <v>98</v>
      </c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1"/>
      <c r="CX65" s="79" t="s">
        <v>191</v>
      </c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1"/>
      <c r="DK65" s="85">
        <f t="shared" ref="DK65:DK71" si="6">DX65+DY65+DZ65</f>
        <v>400</v>
      </c>
      <c r="DL65" s="92"/>
      <c r="DM65" s="92"/>
      <c r="DN65" s="92"/>
      <c r="DO65" s="92"/>
      <c r="DP65" s="92"/>
      <c r="DQ65" s="92"/>
      <c r="DR65" s="92"/>
      <c r="DS65" s="92"/>
      <c r="DT65" s="92"/>
      <c r="DU65" s="92"/>
      <c r="DV65" s="92"/>
      <c r="DW65" s="93"/>
      <c r="DX65" s="31">
        <v>0</v>
      </c>
      <c r="DY65" s="31">
        <v>0</v>
      </c>
      <c r="DZ65" s="31">
        <f>3500-3100</f>
        <v>400</v>
      </c>
      <c r="EA65" s="85">
        <v>3500</v>
      </c>
      <c r="EB65" s="92"/>
      <c r="EC65" s="92"/>
      <c r="ED65" s="92"/>
      <c r="EE65" s="92"/>
      <c r="EF65" s="92"/>
      <c r="EG65" s="92"/>
      <c r="EH65" s="92"/>
      <c r="EI65" s="92"/>
      <c r="EJ65" s="92"/>
      <c r="EK65" s="92"/>
      <c r="EL65" s="92"/>
      <c r="EM65" s="93"/>
      <c r="EN65" s="85">
        <v>3500</v>
      </c>
      <c r="EO65" s="92"/>
      <c r="EP65" s="92"/>
      <c r="EQ65" s="92"/>
      <c r="ER65" s="92"/>
      <c r="ES65" s="92"/>
      <c r="ET65" s="92"/>
      <c r="EU65" s="92"/>
      <c r="EV65" s="92"/>
      <c r="EW65" s="92"/>
      <c r="EX65" s="92"/>
      <c r="EY65" s="92"/>
      <c r="EZ65" s="93"/>
      <c r="FA65" s="73"/>
      <c r="FB65" s="74"/>
      <c r="FC65" s="74"/>
      <c r="FD65" s="74"/>
      <c r="FE65" s="74"/>
      <c r="FF65" s="74"/>
      <c r="FG65" s="74"/>
      <c r="FH65" s="74"/>
      <c r="FI65" s="74"/>
      <c r="FJ65" s="74"/>
      <c r="FK65" s="74"/>
      <c r="FL65" s="74"/>
      <c r="FM65" s="75"/>
    </row>
    <row r="66" spans="2:169" s="11" customFormat="1" ht="10.5" customHeight="1">
      <c r="B66" s="36" t="s">
        <v>262</v>
      </c>
      <c r="C66" s="210" t="s">
        <v>199</v>
      </c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2"/>
      <c r="CC66" s="79" t="s">
        <v>291</v>
      </c>
      <c r="CD66" s="80"/>
      <c r="CE66" s="80"/>
      <c r="CF66" s="80"/>
      <c r="CG66" s="80"/>
      <c r="CH66" s="80"/>
      <c r="CI66" s="80"/>
      <c r="CJ66" s="81"/>
      <c r="CK66" s="79" t="s">
        <v>98</v>
      </c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1"/>
      <c r="CX66" s="79" t="s">
        <v>193</v>
      </c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1"/>
      <c r="DK66" s="85">
        <f t="shared" si="6"/>
        <v>5000</v>
      </c>
      <c r="DL66" s="92"/>
      <c r="DM66" s="92"/>
      <c r="DN66" s="92"/>
      <c r="DO66" s="92"/>
      <c r="DP66" s="92"/>
      <c r="DQ66" s="92"/>
      <c r="DR66" s="92"/>
      <c r="DS66" s="92"/>
      <c r="DT66" s="92"/>
      <c r="DU66" s="92"/>
      <c r="DV66" s="92"/>
      <c r="DW66" s="93"/>
      <c r="DX66" s="31">
        <v>0</v>
      </c>
      <c r="DY66" s="31">
        <v>0</v>
      </c>
      <c r="DZ66" s="31">
        <f>2000+3000</f>
        <v>5000</v>
      </c>
      <c r="EA66" s="85">
        <v>2000</v>
      </c>
      <c r="EB66" s="92"/>
      <c r="EC66" s="92"/>
      <c r="ED66" s="92"/>
      <c r="EE66" s="92"/>
      <c r="EF66" s="92"/>
      <c r="EG66" s="92"/>
      <c r="EH66" s="92"/>
      <c r="EI66" s="92"/>
      <c r="EJ66" s="92"/>
      <c r="EK66" s="92"/>
      <c r="EL66" s="92"/>
      <c r="EM66" s="93"/>
      <c r="EN66" s="85">
        <v>2000</v>
      </c>
      <c r="EO66" s="92"/>
      <c r="EP66" s="92"/>
      <c r="EQ66" s="92"/>
      <c r="ER66" s="92"/>
      <c r="ES66" s="92"/>
      <c r="ET66" s="92"/>
      <c r="EU66" s="92"/>
      <c r="EV66" s="92"/>
      <c r="EW66" s="92"/>
      <c r="EX66" s="92"/>
      <c r="EY66" s="92"/>
      <c r="EZ66" s="93"/>
      <c r="FA66" s="73"/>
      <c r="FB66" s="74"/>
      <c r="FC66" s="74"/>
      <c r="FD66" s="74"/>
      <c r="FE66" s="74"/>
      <c r="FF66" s="74"/>
      <c r="FG66" s="74"/>
      <c r="FH66" s="74"/>
      <c r="FI66" s="74"/>
      <c r="FJ66" s="74"/>
      <c r="FK66" s="74"/>
      <c r="FL66" s="74"/>
      <c r="FM66" s="75"/>
    </row>
    <row r="67" spans="2:169" s="11" customFormat="1" ht="10.5" customHeight="1">
      <c r="B67" s="36" t="s">
        <v>262</v>
      </c>
      <c r="C67" s="210" t="s">
        <v>200</v>
      </c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2"/>
      <c r="CC67" s="178" t="s">
        <v>275</v>
      </c>
      <c r="CD67" s="178"/>
      <c r="CE67" s="178"/>
      <c r="CF67" s="178"/>
      <c r="CG67" s="178"/>
      <c r="CH67" s="178"/>
      <c r="CI67" s="178"/>
      <c r="CJ67" s="178"/>
      <c r="CK67" s="178" t="s">
        <v>98</v>
      </c>
      <c r="CL67" s="178"/>
      <c r="CM67" s="178"/>
      <c r="CN67" s="178"/>
      <c r="CO67" s="178"/>
      <c r="CP67" s="178"/>
      <c r="CQ67" s="178"/>
      <c r="CR67" s="178"/>
      <c r="CS67" s="178"/>
      <c r="CT67" s="178"/>
      <c r="CU67" s="178"/>
      <c r="CV67" s="178"/>
      <c r="CW67" s="178"/>
      <c r="CX67" s="178" t="s">
        <v>194</v>
      </c>
      <c r="CY67" s="178"/>
      <c r="CZ67" s="178"/>
      <c r="DA67" s="178"/>
      <c r="DB67" s="178"/>
      <c r="DC67" s="178"/>
      <c r="DD67" s="178"/>
      <c r="DE67" s="178"/>
      <c r="DF67" s="55" t="s">
        <v>98</v>
      </c>
      <c r="DG67" s="56"/>
      <c r="DH67" s="56"/>
      <c r="DI67" s="56"/>
      <c r="DJ67" s="56"/>
      <c r="DK67" s="85">
        <f>DX67+DY67+DZ67</f>
        <v>3000</v>
      </c>
      <c r="DL67" s="92"/>
      <c r="DM67" s="92"/>
      <c r="DN67" s="92"/>
      <c r="DO67" s="92"/>
      <c r="DP67" s="92"/>
      <c r="DQ67" s="92"/>
      <c r="DR67" s="92"/>
      <c r="DS67" s="92"/>
      <c r="DT67" s="92"/>
      <c r="DU67" s="92"/>
      <c r="DV67" s="92"/>
      <c r="DW67" s="93"/>
      <c r="DX67" s="50">
        <v>0</v>
      </c>
      <c r="DY67" s="20"/>
      <c r="DZ67" s="50">
        <f>2500+500</f>
        <v>3000</v>
      </c>
      <c r="EA67" s="85">
        <v>2500</v>
      </c>
      <c r="EB67" s="92"/>
      <c r="EC67" s="92"/>
      <c r="ED67" s="92"/>
      <c r="EE67" s="92"/>
      <c r="EF67" s="92"/>
      <c r="EG67" s="92"/>
      <c r="EH67" s="92"/>
      <c r="EI67" s="92"/>
      <c r="EJ67" s="92"/>
      <c r="EK67" s="92"/>
      <c r="EL67" s="92"/>
      <c r="EM67" s="93"/>
      <c r="EN67" s="85">
        <v>2500</v>
      </c>
      <c r="EO67" s="92"/>
      <c r="EP67" s="92"/>
      <c r="EQ67" s="92"/>
      <c r="ER67" s="92"/>
      <c r="ES67" s="92"/>
      <c r="ET67" s="92"/>
      <c r="EU67" s="92"/>
      <c r="EV67" s="92"/>
      <c r="EW67" s="92"/>
      <c r="EX67" s="92"/>
      <c r="EY67" s="51"/>
      <c r="EZ67" s="52"/>
      <c r="FA67" s="73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5"/>
    </row>
    <row r="68" spans="2:169" s="11" customFormat="1" ht="10.5" customHeight="1">
      <c r="B68" s="36" t="s">
        <v>262</v>
      </c>
      <c r="C68" s="210" t="s">
        <v>201</v>
      </c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2"/>
      <c r="CC68" s="79" t="s">
        <v>308</v>
      </c>
      <c r="CD68" s="80"/>
      <c r="CE68" s="80"/>
      <c r="CF68" s="80"/>
      <c r="CG68" s="80"/>
      <c r="CH68" s="80"/>
      <c r="CI68" s="80"/>
      <c r="CJ68" s="81"/>
      <c r="CK68" s="79" t="s">
        <v>98</v>
      </c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1"/>
      <c r="CX68" s="79" t="s">
        <v>195</v>
      </c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1"/>
      <c r="DK68" s="85">
        <f t="shared" si="6"/>
        <v>3130</v>
      </c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3"/>
      <c r="DX68" s="31">
        <v>0</v>
      </c>
      <c r="DY68" s="31">
        <v>0</v>
      </c>
      <c r="DZ68" s="39">
        <v>3130</v>
      </c>
      <c r="EA68" s="85">
        <v>0</v>
      </c>
      <c r="EB68" s="92"/>
      <c r="EC68" s="92"/>
      <c r="ED68" s="92"/>
      <c r="EE68" s="92"/>
      <c r="EF68" s="92"/>
      <c r="EG68" s="92"/>
      <c r="EH68" s="92"/>
      <c r="EI68" s="92"/>
      <c r="EJ68" s="92"/>
      <c r="EK68" s="92"/>
      <c r="EL68" s="92"/>
      <c r="EM68" s="93"/>
      <c r="EN68" s="85">
        <v>0</v>
      </c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2"/>
      <c r="EZ68" s="93"/>
      <c r="FA68" s="73"/>
      <c r="FB68" s="74"/>
      <c r="FC68" s="74"/>
      <c r="FD68" s="74"/>
      <c r="FE68" s="74"/>
      <c r="FF68" s="74"/>
      <c r="FG68" s="74"/>
      <c r="FH68" s="74"/>
      <c r="FI68" s="74"/>
      <c r="FJ68" s="74"/>
      <c r="FK68" s="74"/>
      <c r="FL68" s="74"/>
      <c r="FM68" s="75"/>
    </row>
    <row r="69" spans="2:169" s="11" customFormat="1" ht="21.75" customHeight="1">
      <c r="B69" s="36" t="s">
        <v>262</v>
      </c>
      <c r="C69" s="225" t="s">
        <v>202</v>
      </c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6"/>
      <c r="AI69" s="226"/>
      <c r="AJ69" s="226"/>
      <c r="AK69" s="226"/>
      <c r="AL69" s="226"/>
      <c r="AM69" s="226"/>
      <c r="AN69" s="226"/>
      <c r="AO69" s="226"/>
      <c r="AP69" s="226"/>
      <c r="AQ69" s="226"/>
      <c r="AR69" s="226"/>
      <c r="AS69" s="226"/>
      <c r="AT69" s="226"/>
      <c r="AU69" s="226"/>
      <c r="AV69" s="226"/>
      <c r="AW69" s="226"/>
      <c r="AX69" s="226"/>
      <c r="AY69" s="226"/>
      <c r="AZ69" s="226"/>
      <c r="BA69" s="226"/>
      <c r="BB69" s="226"/>
      <c r="BC69" s="226"/>
      <c r="BD69" s="226"/>
      <c r="BE69" s="226"/>
      <c r="BF69" s="226"/>
      <c r="BG69" s="226"/>
      <c r="BH69" s="226"/>
      <c r="BI69" s="226"/>
      <c r="BJ69" s="226"/>
      <c r="BK69" s="226"/>
      <c r="BL69" s="226"/>
      <c r="BM69" s="226"/>
      <c r="BN69" s="226"/>
      <c r="BO69" s="226"/>
      <c r="BP69" s="226"/>
      <c r="BQ69" s="226"/>
      <c r="BR69" s="226"/>
      <c r="BS69" s="226"/>
      <c r="BT69" s="226"/>
      <c r="BU69" s="226"/>
      <c r="BV69" s="226"/>
      <c r="BW69" s="226"/>
      <c r="BX69" s="226"/>
      <c r="BY69" s="226"/>
      <c r="BZ69" s="226"/>
      <c r="CA69" s="226"/>
      <c r="CB69" s="227"/>
      <c r="CC69" s="79" t="s">
        <v>309</v>
      </c>
      <c r="CD69" s="80"/>
      <c r="CE69" s="80"/>
      <c r="CF69" s="80"/>
      <c r="CG69" s="80"/>
      <c r="CH69" s="80"/>
      <c r="CI69" s="80"/>
      <c r="CJ69" s="81"/>
      <c r="CK69" s="79" t="s">
        <v>98</v>
      </c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1"/>
      <c r="CX69" s="79" t="s">
        <v>196</v>
      </c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1"/>
      <c r="DK69" s="85">
        <f t="shared" si="6"/>
        <v>6760</v>
      </c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3"/>
      <c r="DX69" s="31">
        <v>0</v>
      </c>
      <c r="DY69" s="31">
        <v>0</v>
      </c>
      <c r="DZ69" s="31">
        <f>6500+1390-3130+2000</f>
        <v>6760</v>
      </c>
      <c r="EA69" s="85">
        <v>8500</v>
      </c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3"/>
      <c r="EN69" s="85">
        <v>10500</v>
      </c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3"/>
      <c r="FA69" s="73"/>
      <c r="FB69" s="74"/>
      <c r="FC69" s="74"/>
      <c r="FD69" s="74"/>
      <c r="FE69" s="74"/>
      <c r="FF69" s="74"/>
      <c r="FG69" s="74"/>
      <c r="FH69" s="74"/>
      <c r="FI69" s="74"/>
      <c r="FJ69" s="74"/>
      <c r="FK69" s="74"/>
      <c r="FL69" s="74"/>
      <c r="FM69" s="75"/>
    </row>
    <row r="70" spans="2:169" s="11" customFormat="1" ht="21" customHeight="1">
      <c r="B70" s="36" t="s">
        <v>262</v>
      </c>
      <c r="C70" s="225" t="s">
        <v>206</v>
      </c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6"/>
      <c r="AI70" s="226"/>
      <c r="AJ70" s="226"/>
      <c r="AK70" s="226"/>
      <c r="AL70" s="226"/>
      <c r="AM70" s="226"/>
      <c r="AN70" s="226"/>
      <c r="AO70" s="226"/>
      <c r="AP70" s="226"/>
      <c r="AQ70" s="226"/>
      <c r="AR70" s="226"/>
      <c r="AS70" s="226"/>
      <c r="AT70" s="226"/>
      <c r="AU70" s="226"/>
      <c r="AV70" s="226"/>
      <c r="AW70" s="226"/>
      <c r="AX70" s="226"/>
      <c r="AY70" s="226"/>
      <c r="AZ70" s="226"/>
      <c r="BA70" s="226"/>
      <c r="BB70" s="226"/>
      <c r="BC70" s="226"/>
      <c r="BD70" s="226"/>
      <c r="BE70" s="226"/>
      <c r="BF70" s="226"/>
      <c r="BG70" s="226"/>
      <c r="BH70" s="226"/>
      <c r="BI70" s="226"/>
      <c r="BJ70" s="226"/>
      <c r="BK70" s="226"/>
      <c r="BL70" s="226"/>
      <c r="BM70" s="226"/>
      <c r="BN70" s="226"/>
      <c r="BO70" s="226"/>
      <c r="BP70" s="226"/>
      <c r="BQ70" s="226"/>
      <c r="BR70" s="226"/>
      <c r="BS70" s="226"/>
      <c r="BT70" s="226"/>
      <c r="BU70" s="226"/>
      <c r="BV70" s="226"/>
      <c r="BW70" s="226"/>
      <c r="BX70" s="226"/>
      <c r="BY70" s="226"/>
      <c r="BZ70" s="226"/>
      <c r="CA70" s="226"/>
      <c r="CB70" s="227"/>
      <c r="CC70" s="79" t="s">
        <v>310</v>
      </c>
      <c r="CD70" s="80"/>
      <c r="CE70" s="80"/>
      <c r="CF70" s="80"/>
      <c r="CG70" s="80"/>
      <c r="CH70" s="80"/>
      <c r="CI70" s="80"/>
      <c r="CJ70" s="81"/>
      <c r="CK70" s="79" t="s">
        <v>98</v>
      </c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1"/>
      <c r="CX70" s="79" t="s">
        <v>205</v>
      </c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1"/>
      <c r="DK70" s="85">
        <f t="shared" si="6"/>
        <v>13210</v>
      </c>
      <c r="DL70" s="92"/>
      <c r="DM70" s="92"/>
      <c r="DN70" s="92"/>
      <c r="DO70" s="92"/>
      <c r="DP70" s="92"/>
      <c r="DQ70" s="92"/>
      <c r="DR70" s="92"/>
      <c r="DS70" s="92"/>
      <c r="DT70" s="92"/>
      <c r="DU70" s="92"/>
      <c r="DV70" s="92"/>
      <c r="DW70" s="93"/>
      <c r="DX70" s="31">
        <v>0</v>
      </c>
      <c r="DY70" s="31">
        <v>0</v>
      </c>
      <c r="DZ70" s="31">
        <f>12000+1210</f>
        <v>13210</v>
      </c>
      <c r="EA70" s="85">
        <v>12000</v>
      </c>
      <c r="EB70" s="92"/>
      <c r="EC70" s="92"/>
      <c r="ED70" s="92"/>
      <c r="EE70" s="92"/>
      <c r="EF70" s="92"/>
      <c r="EG70" s="92"/>
      <c r="EH70" s="92"/>
      <c r="EI70" s="92"/>
      <c r="EJ70" s="92"/>
      <c r="EK70" s="92"/>
      <c r="EL70" s="92"/>
      <c r="EM70" s="93"/>
      <c r="EN70" s="85">
        <v>12000</v>
      </c>
      <c r="EO70" s="92"/>
      <c r="EP70" s="92"/>
      <c r="EQ70" s="92"/>
      <c r="ER70" s="92"/>
      <c r="ES70" s="92"/>
      <c r="ET70" s="92"/>
      <c r="EU70" s="92"/>
      <c r="EV70" s="92"/>
      <c r="EW70" s="92"/>
      <c r="EX70" s="92"/>
      <c r="EY70" s="92"/>
      <c r="EZ70" s="93"/>
      <c r="FA70" s="85"/>
      <c r="FB70" s="92"/>
      <c r="FC70" s="92"/>
      <c r="FD70" s="92"/>
      <c r="FE70" s="92"/>
      <c r="FF70" s="92"/>
      <c r="FG70" s="92"/>
      <c r="FH70" s="92"/>
      <c r="FI70" s="92"/>
      <c r="FJ70" s="92"/>
      <c r="FK70" s="92"/>
      <c r="FL70" s="92"/>
      <c r="FM70" s="93"/>
    </row>
    <row r="71" spans="2:169" s="11" customFormat="1" ht="10.5" customHeight="1">
      <c r="B71" s="36" t="s">
        <v>262</v>
      </c>
      <c r="C71" s="210" t="s">
        <v>276</v>
      </c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  <c r="BI71" s="211"/>
      <c r="BJ71" s="211"/>
      <c r="BK71" s="211"/>
      <c r="BL71" s="21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2"/>
      <c r="CC71" s="79" t="s">
        <v>311</v>
      </c>
      <c r="CD71" s="80"/>
      <c r="CE71" s="80"/>
      <c r="CF71" s="80"/>
      <c r="CG71" s="80"/>
      <c r="CH71" s="80"/>
      <c r="CI71" s="80"/>
      <c r="CJ71" s="81"/>
      <c r="CK71" s="79" t="s">
        <v>257</v>
      </c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1"/>
      <c r="CX71" s="79" t="s">
        <v>192</v>
      </c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1"/>
      <c r="DK71" s="161">
        <f t="shared" si="6"/>
        <v>3000</v>
      </c>
      <c r="DL71" s="162"/>
      <c r="DM71" s="162"/>
      <c r="DN71" s="162"/>
      <c r="DO71" s="162"/>
      <c r="DP71" s="162"/>
      <c r="DQ71" s="162"/>
      <c r="DR71" s="162"/>
      <c r="DS71" s="162"/>
      <c r="DT71" s="162"/>
      <c r="DU71" s="162"/>
      <c r="DV71" s="162"/>
      <c r="DW71" s="163"/>
      <c r="DX71" s="38">
        <v>0</v>
      </c>
      <c r="DY71" s="38">
        <v>0</v>
      </c>
      <c r="DZ71" s="38">
        <v>3000</v>
      </c>
      <c r="EA71" s="161">
        <v>3000</v>
      </c>
      <c r="EB71" s="162"/>
      <c r="EC71" s="162"/>
      <c r="ED71" s="162"/>
      <c r="EE71" s="162"/>
      <c r="EF71" s="162"/>
      <c r="EG71" s="162"/>
      <c r="EH71" s="162"/>
      <c r="EI71" s="162"/>
      <c r="EJ71" s="162"/>
      <c r="EK71" s="162"/>
      <c r="EL71" s="162"/>
      <c r="EM71" s="163"/>
      <c r="EN71" s="161">
        <v>3000</v>
      </c>
      <c r="EO71" s="162"/>
      <c r="EP71" s="162"/>
      <c r="EQ71" s="162"/>
      <c r="ER71" s="162"/>
      <c r="ES71" s="162"/>
      <c r="ET71" s="162"/>
      <c r="EU71" s="162"/>
      <c r="EV71" s="162"/>
      <c r="EW71" s="162"/>
      <c r="EX71" s="162"/>
      <c r="EY71" s="162"/>
      <c r="EZ71" s="163"/>
      <c r="FA71" s="73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5"/>
    </row>
    <row r="72" spans="2:169" ht="19.5" customHeight="1">
      <c r="B72" s="34"/>
      <c r="C72" s="124" t="s">
        <v>165</v>
      </c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8"/>
      <c r="CC72" s="79" t="s">
        <v>279</v>
      </c>
      <c r="CD72" s="80"/>
      <c r="CE72" s="80"/>
      <c r="CF72" s="80"/>
      <c r="CG72" s="80"/>
      <c r="CH72" s="80"/>
      <c r="CI72" s="80"/>
      <c r="CJ72" s="81"/>
      <c r="CK72" s="79" t="s">
        <v>100</v>
      </c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1"/>
      <c r="CX72" s="79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1"/>
      <c r="DK72" s="73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5"/>
      <c r="DX72" s="15"/>
      <c r="DY72" s="15"/>
      <c r="DZ72" s="15"/>
      <c r="EA72" s="73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5"/>
      <c r="EN72" s="73"/>
      <c r="EO72" s="74"/>
      <c r="EP72" s="74"/>
      <c r="EQ72" s="74"/>
      <c r="ER72" s="74"/>
      <c r="ES72" s="74"/>
      <c r="ET72" s="74"/>
      <c r="EU72" s="74"/>
      <c r="EV72" s="74"/>
      <c r="EW72" s="74"/>
      <c r="EX72" s="74"/>
      <c r="EY72" s="74"/>
      <c r="EZ72" s="75"/>
      <c r="FA72" s="73"/>
      <c r="FB72" s="74"/>
      <c r="FC72" s="74"/>
      <c r="FD72" s="74"/>
      <c r="FE72" s="74"/>
      <c r="FF72" s="74"/>
      <c r="FG72" s="74"/>
      <c r="FH72" s="74"/>
      <c r="FI72" s="74"/>
      <c r="FJ72" s="74"/>
      <c r="FK72" s="74"/>
      <c r="FL72" s="74"/>
      <c r="FM72" s="75"/>
    </row>
    <row r="73" spans="2:169" ht="28.5" customHeight="1">
      <c r="B73" s="34"/>
      <c r="C73" s="225" t="s">
        <v>166</v>
      </c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  <c r="BI73" s="211"/>
      <c r="BJ73" s="211"/>
      <c r="BK73" s="211"/>
      <c r="BL73" s="21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2"/>
      <c r="CC73" s="79" t="s">
        <v>280</v>
      </c>
      <c r="CD73" s="80"/>
      <c r="CE73" s="80"/>
      <c r="CF73" s="80"/>
      <c r="CG73" s="80"/>
      <c r="CH73" s="80"/>
      <c r="CI73" s="80"/>
      <c r="CJ73" s="81"/>
      <c r="CK73" s="79" t="s">
        <v>101</v>
      </c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1"/>
      <c r="CX73" s="79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1"/>
      <c r="DK73" s="73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5"/>
      <c r="DX73" s="15"/>
      <c r="DY73" s="15"/>
      <c r="DZ73" s="15"/>
      <c r="EA73" s="73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5"/>
      <c r="EN73" s="73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5"/>
      <c r="FA73" s="73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5"/>
    </row>
    <row r="74" spans="2:169" ht="28.5" customHeight="1">
      <c r="B74" s="34"/>
      <c r="C74" s="225" t="s">
        <v>167</v>
      </c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  <c r="BI74" s="211"/>
      <c r="BJ74" s="211"/>
      <c r="BK74" s="211"/>
      <c r="BL74" s="21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2"/>
      <c r="CC74" s="79" t="s">
        <v>281</v>
      </c>
      <c r="CD74" s="80"/>
      <c r="CE74" s="80"/>
      <c r="CF74" s="80"/>
      <c r="CG74" s="80"/>
      <c r="CH74" s="80"/>
      <c r="CI74" s="80"/>
      <c r="CJ74" s="81"/>
      <c r="CK74" s="79" t="s">
        <v>102</v>
      </c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1"/>
      <c r="CX74" s="79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1"/>
      <c r="DK74" s="73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5"/>
      <c r="DX74" s="15"/>
      <c r="DY74" s="15"/>
      <c r="DZ74" s="15"/>
      <c r="EA74" s="73"/>
      <c r="EB74" s="74"/>
      <c r="EC74" s="74"/>
      <c r="ED74" s="74"/>
      <c r="EE74" s="74"/>
      <c r="EF74" s="74"/>
      <c r="EG74" s="74"/>
      <c r="EH74" s="74"/>
      <c r="EI74" s="74"/>
      <c r="EJ74" s="74"/>
      <c r="EK74" s="74"/>
      <c r="EL74" s="74"/>
      <c r="EM74" s="75"/>
      <c r="EN74" s="73"/>
      <c r="EO74" s="74"/>
      <c r="EP74" s="74"/>
      <c r="EQ74" s="74"/>
      <c r="ER74" s="74"/>
      <c r="ES74" s="74"/>
      <c r="ET74" s="74"/>
      <c r="EU74" s="74"/>
      <c r="EV74" s="74"/>
      <c r="EW74" s="74"/>
      <c r="EX74" s="74"/>
      <c r="EY74" s="74"/>
      <c r="EZ74" s="75"/>
      <c r="FA74" s="73"/>
      <c r="FB74" s="74"/>
      <c r="FC74" s="74"/>
      <c r="FD74" s="74"/>
      <c r="FE74" s="74"/>
      <c r="FF74" s="74"/>
      <c r="FG74" s="74"/>
      <c r="FH74" s="74"/>
      <c r="FI74" s="74"/>
      <c r="FJ74" s="74"/>
      <c r="FK74" s="74"/>
      <c r="FL74" s="74"/>
      <c r="FM74" s="75"/>
    </row>
    <row r="75" spans="2:169" s="11" customFormat="1" ht="12" customHeight="1">
      <c r="B75" s="34"/>
      <c r="C75" s="225" t="s">
        <v>282</v>
      </c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  <c r="BI75" s="211"/>
      <c r="BJ75" s="211"/>
      <c r="BK75" s="211"/>
      <c r="BL75" s="21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2"/>
      <c r="CC75" s="79" t="s">
        <v>283</v>
      </c>
      <c r="CD75" s="80"/>
      <c r="CE75" s="80"/>
      <c r="CF75" s="80"/>
      <c r="CG75" s="80"/>
      <c r="CH75" s="80"/>
      <c r="CI75" s="80"/>
      <c r="CJ75" s="81"/>
      <c r="CK75" s="79" t="s">
        <v>284</v>
      </c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1"/>
      <c r="CX75" s="79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1"/>
      <c r="DK75" s="73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5"/>
      <c r="DX75" s="48"/>
      <c r="DY75" s="48"/>
      <c r="DZ75" s="48"/>
      <c r="EA75" s="73"/>
      <c r="EB75" s="74"/>
      <c r="EC75" s="74"/>
      <c r="ED75" s="74"/>
      <c r="EE75" s="74"/>
      <c r="EF75" s="74"/>
      <c r="EG75" s="74"/>
      <c r="EH75" s="74"/>
      <c r="EI75" s="74"/>
      <c r="EJ75" s="74"/>
      <c r="EK75" s="74"/>
      <c r="EL75" s="74"/>
      <c r="EM75" s="75"/>
      <c r="EN75" s="73"/>
      <c r="EO75" s="74"/>
      <c r="EP75" s="74"/>
      <c r="EQ75" s="74"/>
      <c r="ER75" s="74"/>
      <c r="ES75" s="74"/>
      <c r="ET75" s="74"/>
      <c r="EU75" s="74"/>
      <c r="EV75" s="74"/>
      <c r="EW75" s="74"/>
      <c r="EX75" s="74"/>
      <c r="EY75" s="74"/>
      <c r="EZ75" s="75"/>
      <c r="FA75" s="73"/>
      <c r="FB75" s="74"/>
      <c r="FC75" s="74"/>
      <c r="FD75" s="74"/>
      <c r="FE75" s="74"/>
      <c r="FF75" s="74"/>
      <c r="FG75" s="74"/>
      <c r="FH75" s="74"/>
      <c r="FI75" s="74"/>
      <c r="FJ75" s="74"/>
      <c r="FK75" s="74"/>
      <c r="FL75" s="74"/>
      <c r="FM75" s="75"/>
    </row>
    <row r="76" spans="2:169" ht="12.75" customHeight="1">
      <c r="B76" s="34"/>
      <c r="C76" s="179" t="s">
        <v>207</v>
      </c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  <c r="AR76" s="180"/>
      <c r="AS76" s="180"/>
      <c r="AT76" s="180"/>
      <c r="AU76" s="180"/>
      <c r="AV76" s="180"/>
      <c r="AW76" s="180"/>
      <c r="AX76" s="180"/>
      <c r="AY76" s="180"/>
      <c r="AZ76" s="180"/>
      <c r="BA76" s="180"/>
      <c r="BB76" s="180"/>
      <c r="BC76" s="180"/>
      <c r="BD76" s="180"/>
      <c r="BE76" s="180"/>
      <c r="BF76" s="180"/>
      <c r="BG76" s="180"/>
      <c r="BH76" s="180"/>
      <c r="BI76" s="180"/>
      <c r="BJ76" s="180"/>
      <c r="BK76" s="180"/>
      <c r="BL76" s="180"/>
      <c r="BM76" s="180"/>
      <c r="BN76" s="180"/>
      <c r="BO76" s="180"/>
      <c r="BP76" s="180"/>
      <c r="BQ76" s="180"/>
      <c r="BR76" s="180"/>
      <c r="BS76" s="180"/>
      <c r="BT76" s="180"/>
      <c r="BU76" s="180"/>
      <c r="BV76" s="180"/>
      <c r="BW76" s="180"/>
      <c r="BX76" s="180"/>
      <c r="BY76" s="180"/>
      <c r="BZ76" s="180"/>
      <c r="CA76" s="180"/>
      <c r="CB76" s="181"/>
      <c r="CC76" s="125" t="s">
        <v>103</v>
      </c>
      <c r="CD76" s="126"/>
      <c r="CE76" s="126"/>
      <c r="CF76" s="126"/>
      <c r="CG76" s="126"/>
      <c r="CH76" s="126"/>
      <c r="CI76" s="126"/>
      <c r="CJ76" s="127"/>
      <c r="CK76" s="125" t="s">
        <v>104</v>
      </c>
      <c r="CL76" s="126"/>
      <c r="CM76" s="126"/>
      <c r="CN76" s="126"/>
      <c r="CO76" s="126"/>
      <c r="CP76" s="126"/>
      <c r="CQ76" s="126"/>
      <c r="CR76" s="126"/>
      <c r="CS76" s="126"/>
      <c r="CT76" s="126"/>
      <c r="CU76" s="126"/>
      <c r="CV76" s="126"/>
      <c r="CW76" s="127"/>
      <c r="CX76" s="79"/>
      <c r="CY76" s="80"/>
      <c r="CZ76" s="80"/>
      <c r="DA76" s="80"/>
      <c r="DB76" s="80"/>
      <c r="DC76" s="80"/>
      <c r="DD76" s="80"/>
      <c r="DE76" s="80"/>
      <c r="DF76" s="80"/>
      <c r="DG76" s="80"/>
      <c r="DH76" s="80"/>
      <c r="DI76" s="80"/>
      <c r="DJ76" s="81"/>
      <c r="DK76" s="73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5"/>
      <c r="DX76" s="15"/>
      <c r="DY76" s="15"/>
      <c r="DZ76" s="15"/>
      <c r="EA76" s="73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5"/>
      <c r="EN76" s="73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5"/>
      <c r="FA76" s="73" t="s">
        <v>15</v>
      </c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5"/>
    </row>
    <row r="77" spans="2:169" ht="16.5" customHeight="1">
      <c r="B77" s="34"/>
      <c r="C77" s="219" t="s">
        <v>208</v>
      </c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1"/>
      <c r="CC77" s="79" t="s">
        <v>105</v>
      </c>
      <c r="CD77" s="80"/>
      <c r="CE77" s="80"/>
      <c r="CF77" s="80"/>
      <c r="CG77" s="80"/>
      <c r="CH77" s="80"/>
      <c r="CI77" s="80"/>
      <c r="CJ77" s="81"/>
      <c r="CK77" s="79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1"/>
      <c r="CX77" s="79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1"/>
      <c r="DK77" s="73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5"/>
      <c r="DX77" s="15"/>
      <c r="DY77" s="15"/>
      <c r="DZ77" s="15"/>
      <c r="EA77" s="73"/>
      <c r="EB77" s="74"/>
      <c r="EC77" s="74"/>
      <c r="ED77" s="74"/>
      <c r="EE77" s="74"/>
      <c r="EF77" s="74"/>
      <c r="EG77" s="74"/>
      <c r="EH77" s="74"/>
      <c r="EI77" s="74"/>
      <c r="EJ77" s="74"/>
      <c r="EK77" s="74"/>
      <c r="EL77" s="74"/>
      <c r="EM77" s="75"/>
      <c r="EN77" s="73"/>
      <c r="EO77" s="74"/>
      <c r="EP77" s="74"/>
      <c r="EQ77" s="74"/>
      <c r="ER77" s="74"/>
      <c r="ES77" s="74"/>
      <c r="ET77" s="74"/>
      <c r="EU77" s="74"/>
      <c r="EV77" s="74"/>
      <c r="EW77" s="74"/>
      <c r="EX77" s="74"/>
      <c r="EY77" s="74"/>
      <c r="EZ77" s="75"/>
      <c r="FA77" s="73" t="s">
        <v>15</v>
      </c>
      <c r="FB77" s="74"/>
      <c r="FC77" s="74"/>
      <c r="FD77" s="74"/>
      <c r="FE77" s="74"/>
      <c r="FF77" s="74"/>
      <c r="FG77" s="74"/>
      <c r="FH77" s="74"/>
      <c r="FI77" s="74"/>
      <c r="FJ77" s="74"/>
      <c r="FK77" s="74"/>
      <c r="FL77" s="74"/>
      <c r="FM77" s="75"/>
    </row>
    <row r="78" spans="2:169" ht="11.25" customHeight="1">
      <c r="B78" s="34"/>
      <c r="C78" s="219" t="s">
        <v>209</v>
      </c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1"/>
      <c r="CC78" s="79" t="s">
        <v>106</v>
      </c>
      <c r="CD78" s="80"/>
      <c r="CE78" s="80"/>
      <c r="CF78" s="80"/>
      <c r="CG78" s="80"/>
      <c r="CH78" s="80"/>
      <c r="CI78" s="80"/>
      <c r="CJ78" s="81"/>
      <c r="CK78" s="79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1"/>
      <c r="CX78" s="79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1"/>
      <c r="DK78" s="73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5"/>
      <c r="DX78" s="15"/>
      <c r="DY78" s="15"/>
      <c r="DZ78" s="15"/>
      <c r="EA78" s="73"/>
      <c r="EB78" s="74"/>
      <c r="EC78" s="74"/>
      <c r="ED78" s="74"/>
      <c r="EE78" s="74"/>
      <c r="EF78" s="74"/>
      <c r="EG78" s="74"/>
      <c r="EH78" s="74"/>
      <c r="EI78" s="74"/>
      <c r="EJ78" s="74"/>
      <c r="EK78" s="74"/>
      <c r="EL78" s="74"/>
      <c r="EM78" s="75"/>
      <c r="EN78" s="73"/>
      <c r="EO78" s="74"/>
      <c r="EP78" s="74"/>
      <c r="EQ78" s="74"/>
      <c r="ER78" s="74"/>
      <c r="ES78" s="74"/>
      <c r="ET78" s="74"/>
      <c r="EU78" s="74"/>
      <c r="EV78" s="74"/>
      <c r="EW78" s="74"/>
      <c r="EX78" s="74"/>
      <c r="EY78" s="74"/>
      <c r="EZ78" s="75"/>
      <c r="FA78" s="73" t="s">
        <v>15</v>
      </c>
      <c r="FB78" s="74"/>
      <c r="FC78" s="74"/>
      <c r="FD78" s="74"/>
      <c r="FE78" s="74"/>
      <c r="FF78" s="74"/>
      <c r="FG78" s="74"/>
      <c r="FH78" s="74"/>
      <c r="FI78" s="74"/>
      <c r="FJ78" s="74"/>
      <c r="FK78" s="74"/>
      <c r="FL78" s="74"/>
      <c r="FM78" s="75"/>
    </row>
    <row r="79" spans="2:169" ht="12.75" customHeight="1">
      <c r="B79" s="34"/>
      <c r="C79" s="219" t="s">
        <v>210</v>
      </c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1"/>
      <c r="CC79" s="79" t="s">
        <v>107</v>
      </c>
      <c r="CD79" s="80"/>
      <c r="CE79" s="80"/>
      <c r="CF79" s="80"/>
      <c r="CG79" s="80"/>
      <c r="CH79" s="80"/>
      <c r="CI79" s="80"/>
      <c r="CJ79" s="81"/>
      <c r="CK79" s="79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1"/>
      <c r="CX79" s="79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1"/>
      <c r="DK79" s="73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5"/>
      <c r="DX79" s="15"/>
      <c r="DY79" s="15"/>
      <c r="DZ79" s="15"/>
      <c r="EA79" s="73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5"/>
      <c r="EN79" s="73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5"/>
      <c r="FA79" s="73" t="s">
        <v>15</v>
      </c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5"/>
    </row>
    <row r="80" spans="2:169" ht="12" customHeight="1">
      <c r="B80" s="37"/>
      <c r="C80" s="179" t="s">
        <v>211</v>
      </c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  <c r="BD80" s="180"/>
      <c r="BE80" s="180"/>
      <c r="BF80" s="180"/>
      <c r="BG80" s="180"/>
      <c r="BH80" s="180"/>
      <c r="BI80" s="180"/>
      <c r="BJ80" s="180"/>
      <c r="BK80" s="180"/>
      <c r="BL80" s="180"/>
      <c r="BM80" s="180"/>
      <c r="BN80" s="180"/>
      <c r="BO80" s="180"/>
      <c r="BP80" s="180"/>
      <c r="BQ80" s="180"/>
      <c r="BR80" s="180"/>
      <c r="BS80" s="180"/>
      <c r="BT80" s="180"/>
      <c r="BU80" s="180"/>
      <c r="BV80" s="180"/>
      <c r="BW80" s="180"/>
      <c r="BX80" s="180"/>
      <c r="BY80" s="180"/>
      <c r="BZ80" s="180"/>
      <c r="CA80" s="180"/>
      <c r="CB80" s="181"/>
      <c r="CC80" s="125" t="s">
        <v>108</v>
      </c>
      <c r="CD80" s="126"/>
      <c r="CE80" s="126"/>
      <c r="CF80" s="126"/>
      <c r="CG80" s="126"/>
      <c r="CH80" s="126"/>
      <c r="CI80" s="126"/>
      <c r="CJ80" s="127"/>
      <c r="CK80" s="125" t="s">
        <v>15</v>
      </c>
      <c r="CL80" s="126"/>
      <c r="CM80" s="126"/>
      <c r="CN80" s="126"/>
      <c r="CO80" s="126"/>
      <c r="CP80" s="126"/>
      <c r="CQ80" s="126"/>
      <c r="CR80" s="126"/>
      <c r="CS80" s="126"/>
      <c r="CT80" s="126"/>
      <c r="CU80" s="126"/>
      <c r="CV80" s="126"/>
      <c r="CW80" s="127"/>
      <c r="CX80" s="79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1"/>
      <c r="DK80" s="222">
        <f>DX80</f>
        <v>0</v>
      </c>
      <c r="DL80" s="223"/>
      <c r="DM80" s="223"/>
      <c r="DN80" s="223"/>
      <c r="DO80" s="223"/>
      <c r="DP80" s="223"/>
      <c r="DQ80" s="223"/>
      <c r="DR80" s="223"/>
      <c r="DS80" s="223"/>
      <c r="DT80" s="223"/>
      <c r="DU80" s="223"/>
      <c r="DV80" s="223"/>
      <c r="DW80" s="224"/>
      <c r="DX80" s="44">
        <f>DX81</f>
        <v>0</v>
      </c>
      <c r="DY80" s="15"/>
      <c r="DZ80" s="15"/>
      <c r="EA80" s="73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5"/>
      <c r="EN80" s="73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5"/>
      <c r="FA80" s="73" t="s">
        <v>15</v>
      </c>
      <c r="FB80" s="74"/>
      <c r="FC80" s="74"/>
      <c r="FD80" s="74"/>
      <c r="FE80" s="74"/>
      <c r="FF80" s="74"/>
      <c r="FG80" s="74"/>
      <c r="FH80" s="74"/>
      <c r="FI80" s="74"/>
      <c r="FJ80" s="74"/>
      <c r="FK80" s="74"/>
      <c r="FL80" s="74"/>
      <c r="FM80" s="75"/>
    </row>
    <row r="81" spans="2:169" ht="16.5" customHeight="1">
      <c r="B81" s="36"/>
      <c r="C81" s="219" t="s">
        <v>109</v>
      </c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1"/>
      <c r="CC81" s="79" t="s">
        <v>110</v>
      </c>
      <c r="CD81" s="80"/>
      <c r="CE81" s="80"/>
      <c r="CF81" s="80"/>
      <c r="CG81" s="80"/>
      <c r="CH81" s="80"/>
      <c r="CI81" s="80"/>
      <c r="CJ81" s="81"/>
      <c r="CK81" s="79" t="s">
        <v>111</v>
      </c>
      <c r="CL81" s="80"/>
      <c r="CM81" s="80"/>
      <c r="CN81" s="80"/>
      <c r="CO81" s="80"/>
      <c r="CP81" s="80"/>
      <c r="CQ81" s="80"/>
      <c r="CR81" s="80"/>
      <c r="CS81" s="80"/>
      <c r="CT81" s="80"/>
      <c r="CU81" s="80"/>
      <c r="CV81" s="80"/>
      <c r="CW81" s="81"/>
      <c r="CX81" s="79" t="s">
        <v>277</v>
      </c>
      <c r="CY81" s="80"/>
      <c r="CZ81" s="80"/>
      <c r="DA81" s="80"/>
      <c r="DB81" s="80"/>
      <c r="DC81" s="80"/>
      <c r="DD81" s="80"/>
      <c r="DE81" s="80"/>
      <c r="DF81" s="80"/>
      <c r="DG81" s="80"/>
      <c r="DH81" s="80"/>
      <c r="DI81" s="80"/>
      <c r="DJ81" s="81"/>
      <c r="DK81" s="85">
        <f>DX81</f>
        <v>0</v>
      </c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5"/>
      <c r="DX81" s="43">
        <v>0</v>
      </c>
      <c r="DY81" s="15"/>
      <c r="DZ81" s="15"/>
      <c r="EA81" s="73"/>
      <c r="EB81" s="74"/>
      <c r="EC81" s="74"/>
      <c r="ED81" s="74"/>
      <c r="EE81" s="74"/>
      <c r="EF81" s="74"/>
      <c r="EG81" s="74"/>
      <c r="EH81" s="74"/>
      <c r="EI81" s="74"/>
      <c r="EJ81" s="74"/>
      <c r="EK81" s="74"/>
      <c r="EL81" s="74"/>
      <c r="EM81" s="75"/>
      <c r="EN81" s="73"/>
      <c r="EO81" s="74"/>
      <c r="EP81" s="74"/>
      <c r="EQ81" s="74"/>
      <c r="ER81" s="74"/>
      <c r="ES81" s="74"/>
      <c r="ET81" s="74"/>
      <c r="EU81" s="74"/>
      <c r="EV81" s="74"/>
      <c r="EW81" s="74"/>
      <c r="EX81" s="74"/>
      <c r="EY81" s="74"/>
      <c r="EZ81" s="75"/>
      <c r="FA81" s="73" t="s">
        <v>15</v>
      </c>
      <c r="FB81" s="74"/>
      <c r="FC81" s="74"/>
      <c r="FD81" s="74"/>
      <c r="FE81" s="74"/>
      <c r="FF81" s="74"/>
      <c r="FG81" s="74"/>
      <c r="FH81" s="74"/>
      <c r="FI81" s="74"/>
      <c r="FJ81" s="74"/>
      <c r="FK81" s="74"/>
      <c r="FL81" s="74"/>
      <c r="FM81" s="75"/>
    </row>
    <row r="82" spans="2:169" ht="3" customHeight="1"/>
  </sheetData>
  <mergeCells count="619">
    <mergeCell ref="C71:CB71"/>
    <mergeCell ref="CC71:CJ71"/>
    <mergeCell ref="CK71:CW71"/>
    <mergeCell ref="CX71:DJ71"/>
    <mergeCell ref="DK71:DW71"/>
    <mergeCell ref="EA71:EM71"/>
    <mergeCell ref="EN71:EZ71"/>
    <mergeCell ref="FA71:FM71"/>
    <mergeCell ref="C69:CB69"/>
    <mergeCell ref="CC69:CJ69"/>
    <mergeCell ref="CK69:CW69"/>
    <mergeCell ref="CX69:DJ69"/>
    <mergeCell ref="DK69:DW69"/>
    <mergeCell ref="EA69:EM69"/>
    <mergeCell ref="EN69:EZ69"/>
    <mergeCell ref="FA69:FM69"/>
    <mergeCell ref="C70:CB70"/>
    <mergeCell ref="CC70:CJ70"/>
    <mergeCell ref="CK70:CW70"/>
    <mergeCell ref="CX70:DJ70"/>
    <mergeCell ref="DK70:DW70"/>
    <mergeCell ref="EA70:EM70"/>
    <mergeCell ref="EN70:EZ70"/>
    <mergeCell ref="FA70:FM70"/>
    <mergeCell ref="C68:CB68"/>
    <mergeCell ref="CC68:CJ68"/>
    <mergeCell ref="CK68:CW68"/>
    <mergeCell ref="CX68:DJ68"/>
    <mergeCell ref="DK68:DW68"/>
    <mergeCell ref="EA68:EM68"/>
    <mergeCell ref="EN68:EZ68"/>
    <mergeCell ref="FA68:FM68"/>
    <mergeCell ref="C66:CB66"/>
    <mergeCell ref="CC66:CJ66"/>
    <mergeCell ref="CK66:CW66"/>
    <mergeCell ref="CX66:DJ66"/>
    <mergeCell ref="DK66:DW66"/>
    <mergeCell ref="EA66:EM66"/>
    <mergeCell ref="EN66:EZ66"/>
    <mergeCell ref="FA66:FM66"/>
    <mergeCell ref="C65:CB65"/>
    <mergeCell ref="CC65:CJ65"/>
    <mergeCell ref="CK65:CW65"/>
    <mergeCell ref="CX65:DJ65"/>
    <mergeCell ref="DK65:DW65"/>
    <mergeCell ref="EA65:EM65"/>
    <mergeCell ref="EN65:EZ65"/>
    <mergeCell ref="FA65:FM65"/>
    <mergeCell ref="C63:CB63"/>
    <mergeCell ref="CC63:CJ63"/>
    <mergeCell ref="CK63:CW63"/>
    <mergeCell ref="CX63:DJ63"/>
    <mergeCell ref="DK63:DW63"/>
    <mergeCell ref="EA63:EM63"/>
    <mergeCell ref="EN63:EZ63"/>
    <mergeCell ref="FA63:FM63"/>
    <mergeCell ref="C64:CB64"/>
    <mergeCell ref="CC64:CJ64"/>
    <mergeCell ref="CK64:CW64"/>
    <mergeCell ref="CX64:DJ64"/>
    <mergeCell ref="DK64:DW64"/>
    <mergeCell ref="EA64:EM64"/>
    <mergeCell ref="EN64:EZ64"/>
    <mergeCell ref="FA64:FM64"/>
    <mergeCell ref="C59:CB59"/>
    <mergeCell ref="CC59:CJ59"/>
    <mergeCell ref="CK59:CW59"/>
    <mergeCell ref="CX59:DJ59"/>
    <mergeCell ref="DK59:DW59"/>
    <mergeCell ref="EA59:EM59"/>
    <mergeCell ref="EN59:EZ59"/>
    <mergeCell ref="FA59:FM59"/>
    <mergeCell ref="C57:CB57"/>
    <mergeCell ref="CC57:CJ57"/>
    <mergeCell ref="CK57:CW57"/>
    <mergeCell ref="CX57:DJ57"/>
    <mergeCell ref="DK57:DW57"/>
    <mergeCell ref="EA57:EM57"/>
    <mergeCell ref="EN57:EZ57"/>
    <mergeCell ref="FA57:FM57"/>
    <mergeCell ref="C58:CB58"/>
    <mergeCell ref="CC58:CJ58"/>
    <mergeCell ref="CK58:CW58"/>
    <mergeCell ref="CX58:DJ58"/>
    <mergeCell ref="DK58:DW58"/>
    <mergeCell ref="EA58:EM58"/>
    <mergeCell ref="EN58:EZ58"/>
    <mergeCell ref="FA58:FM58"/>
    <mergeCell ref="DK30:DW30"/>
    <mergeCell ref="CX31:DE31"/>
    <mergeCell ref="DK31:DW31"/>
    <mergeCell ref="EA30:EM30"/>
    <mergeCell ref="EN30:EZ30"/>
    <mergeCell ref="FA30:FM30"/>
    <mergeCell ref="EA31:EM31"/>
    <mergeCell ref="EN31:EZ31"/>
    <mergeCell ref="FA31:FM31"/>
    <mergeCell ref="C30:CB30"/>
    <mergeCell ref="CC30:CJ30"/>
    <mergeCell ref="CK30:CW30"/>
    <mergeCell ref="C31:CB31"/>
    <mergeCell ref="CC31:CJ31"/>
    <mergeCell ref="CK31:CW31"/>
    <mergeCell ref="CX30:DD30"/>
    <mergeCell ref="B3:B6"/>
    <mergeCell ref="C24:CB24"/>
    <mergeCell ref="CC24:CJ24"/>
    <mergeCell ref="CK24:CW24"/>
    <mergeCell ref="CX24:DJ24"/>
    <mergeCell ref="C18:CB18"/>
    <mergeCell ref="CC18:CJ18"/>
    <mergeCell ref="CK18:CW18"/>
    <mergeCell ref="CX18:DJ18"/>
    <mergeCell ref="CK28:CW28"/>
    <mergeCell ref="CX28:DJ28"/>
    <mergeCell ref="C29:CB29"/>
    <mergeCell ref="CC29:CJ29"/>
    <mergeCell ref="CK29:CW29"/>
    <mergeCell ref="CX29:DJ29"/>
    <mergeCell ref="C25:CB25"/>
    <mergeCell ref="CC25:CJ25"/>
    <mergeCell ref="DK24:DW24"/>
    <mergeCell ref="EN24:EX24"/>
    <mergeCell ref="FA24:FM24"/>
    <mergeCell ref="C26:CB26"/>
    <mergeCell ref="CC26:CJ26"/>
    <mergeCell ref="CK26:CW26"/>
    <mergeCell ref="CX26:DJ26"/>
    <mergeCell ref="DK26:DW26"/>
    <mergeCell ref="EA26:EM26"/>
    <mergeCell ref="EN26:EZ26"/>
    <mergeCell ref="FA26:FM26"/>
    <mergeCell ref="CK25:CW25"/>
    <mergeCell ref="CX25:DJ25"/>
    <mergeCell ref="DK25:DW25"/>
    <mergeCell ref="EA25:EM25"/>
    <mergeCell ref="EN25:EZ25"/>
    <mergeCell ref="FA25:FM25"/>
    <mergeCell ref="EA24:EM24"/>
    <mergeCell ref="C21:CB21"/>
    <mergeCell ref="CC21:CJ21"/>
    <mergeCell ref="CK21:CW21"/>
    <mergeCell ref="CX21:DJ21"/>
    <mergeCell ref="DK21:DW21"/>
    <mergeCell ref="EA21:EM21"/>
    <mergeCell ref="EN21:EZ21"/>
    <mergeCell ref="FA21:FM21"/>
    <mergeCell ref="EN23:EZ23"/>
    <mergeCell ref="FA23:FM23"/>
    <mergeCell ref="C22:CB22"/>
    <mergeCell ref="CC22:CJ22"/>
    <mergeCell ref="CK22:CW22"/>
    <mergeCell ref="CX22:DJ22"/>
    <mergeCell ref="DK22:DW22"/>
    <mergeCell ref="EA22:EM22"/>
    <mergeCell ref="EN22:EZ22"/>
    <mergeCell ref="FA22:FM22"/>
    <mergeCell ref="C23:CB23"/>
    <mergeCell ref="CC23:CJ23"/>
    <mergeCell ref="CK23:CW23"/>
    <mergeCell ref="CX23:DJ23"/>
    <mergeCell ref="DK23:DW23"/>
    <mergeCell ref="EA23:EM23"/>
    <mergeCell ref="DK29:DW29"/>
    <mergeCell ref="EA29:EM29"/>
    <mergeCell ref="EN29:EZ29"/>
    <mergeCell ref="FA29:FM29"/>
    <mergeCell ref="C2:FM2"/>
    <mergeCell ref="DK3:FM3"/>
    <mergeCell ref="EN7:EZ7"/>
    <mergeCell ref="FA7:FM7"/>
    <mergeCell ref="C7:CB7"/>
    <mergeCell ref="CC7:CJ7"/>
    <mergeCell ref="CK7:CW7"/>
    <mergeCell ref="CX7:DJ7"/>
    <mergeCell ref="DK7:DW7"/>
    <mergeCell ref="EA7:EM7"/>
    <mergeCell ref="EN5:EZ6"/>
    <mergeCell ref="FA4:FM6"/>
    <mergeCell ref="C3:CB6"/>
    <mergeCell ref="CC3:CJ6"/>
    <mergeCell ref="CK3:CW6"/>
    <mergeCell ref="CX3:DJ6"/>
    <mergeCell ref="EA5:EM6"/>
    <mergeCell ref="DK4:DZ5"/>
    <mergeCell ref="DK6:DW6"/>
    <mergeCell ref="EA4:EF4"/>
    <mergeCell ref="EG4:EI4"/>
    <mergeCell ref="EJ4:EM4"/>
    <mergeCell ref="EN4:ES4"/>
    <mergeCell ref="ET4:EV4"/>
    <mergeCell ref="EN8:EZ8"/>
    <mergeCell ref="FA8:FM8"/>
    <mergeCell ref="C9:CB9"/>
    <mergeCell ref="CC9:CJ9"/>
    <mergeCell ref="CK9:CW9"/>
    <mergeCell ref="CX9:DJ9"/>
    <mergeCell ref="DK9:DW9"/>
    <mergeCell ref="EA9:EM9"/>
    <mergeCell ref="EN9:EZ9"/>
    <mergeCell ref="FA9:FM9"/>
    <mergeCell ref="C8:CB8"/>
    <mergeCell ref="CC8:CJ8"/>
    <mergeCell ref="CK8:CW8"/>
    <mergeCell ref="CX8:DJ8"/>
    <mergeCell ref="DK8:DW8"/>
    <mergeCell ref="EA8:EM8"/>
    <mergeCell ref="EW4:EZ4"/>
    <mergeCell ref="EN10:EZ10"/>
    <mergeCell ref="FA10:FM10"/>
    <mergeCell ref="C11:CB11"/>
    <mergeCell ref="CC11:CJ11"/>
    <mergeCell ref="CK11:CW11"/>
    <mergeCell ref="CX11:DJ11"/>
    <mergeCell ref="DK11:DW11"/>
    <mergeCell ref="EA11:EM11"/>
    <mergeCell ref="EN11:EZ11"/>
    <mergeCell ref="FA11:FM11"/>
    <mergeCell ref="C10:CB10"/>
    <mergeCell ref="CC10:CJ10"/>
    <mergeCell ref="CK10:CW10"/>
    <mergeCell ref="CX10:DJ10"/>
    <mergeCell ref="DK10:DW10"/>
    <mergeCell ref="EA10:EM10"/>
    <mergeCell ref="EN12:EZ12"/>
    <mergeCell ref="FA12:FM12"/>
    <mergeCell ref="C13:CB13"/>
    <mergeCell ref="CC13:CJ13"/>
    <mergeCell ref="CK13:CW13"/>
    <mergeCell ref="CX13:DJ13"/>
    <mergeCell ref="DK13:DW13"/>
    <mergeCell ref="EA13:EM13"/>
    <mergeCell ref="EN13:EZ13"/>
    <mergeCell ref="FA13:FM13"/>
    <mergeCell ref="C12:CB12"/>
    <mergeCell ref="CC12:CJ12"/>
    <mergeCell ref="CK12:CW12"/>
    <mergeCell ref="CX12:DJ12"/>
    <mergeCell ref="DK12:DW12"/>
    <mergeCell ref="EA12:EM12"/>
    <mergeCell ref="EN14:EZ14"/>
    <mergeCell ref="FA14:FM14"/>
    <mergeCell ref="C15:CB15"/>
    <mergeCell ref="CC15:CJ15"/>
    <mergeCell ref="CK15:CW15"/>
    <mergeCell ref="CX15:DJ15"/>
    <mergeCell ref="DK15:DW15"/>
    <mergeCell ref="EA15:EM15"/>
    <mergeCell ref="EN15:EZ15"/>
    <mergeCell ref="FA15:FM15"/>
    <mergeCell ref="C14:CB14"/>
    <mergeCell ref="CC14:CJ14"/>
    <mergeCell ref="CK14:CW14"/>
    <mergeCell ref="CX14:DJ14"/>
    <mergeCell ref="DK14:DW14"/>
    <mergeCell ref="EA14:EM14"/>
    <mergeCell ref="EN16:EZ16"/>
    <mergeCell ref="FA16:FM16"/>
    <mergeCell ref="C16:CB16"/>
    <mergeCell ref="CC16:CJ16"/>
    <mergeCell ref="CK16:CW16"/>
    <mergeCell ref="CX16:DJ16"/>
    <mergeCell ref="DK16:DW16"/>
    <mergeCell ref="EA16:EM16"/>
    <mergeCell ref="EN17:EZ17"/>
    <mergeCell ref="FA17:FM17"/>
    <mergeCell ref="DK18:DW18"/>
    <mergeCell ref="EA18:EM18"/>
    <mergeCell ref="EN18:EZ18"/>
    <mergeCell ref="FA18:FM18"/>
    <mergeCell ref="C17:CB17"/>
    <mergeCell ref="CC17:CJ17"/>
    <mergeCell ref="CK17:CW17"/>
    <mergeCell ref="CX17:DJ17"/>
    <mergeCell ref="DK17:DW17"/>
    <mergeCell ref="EA17:EM17"/>
    <mergeCell ref="EN19:EZ19"/>
    <mergeCell ref="FA19:FM19"/>
    <mergeCell ref="C20:CB20"/>
    <mergeCell ref="CC20:CJ20"/>
    <mergeCell ref="CK20:CW20"/>
    <mergeCell ref="CX20:DJ20"/>
    <mergeCell ref="DK20:DW20"/>
    <mergeCell ref="EA20:EM20"/>
    <mergeCell ref="EN20:EZ20"/>
    <mergeCell ref="FA20:FM20"/>
    <mergeCell ref="C19:CB19"/>
    <mergeCell ref="CC19:CJ19"/>
    <mergeCell ref="CK19:CW19"/>
    <mergeCell ref="CX19:DJ19"/>
    <mergeCell ref="DK19:DW19"/>
    <mergeCell ref="EA19:EM19"/>
    <mergeCell ref="DK28:DW28"/>
    <mergeCell ref="EA28:EM28"/>
    <mergeCell ref="EN28:EZ28"/>
    <mergeCell ref="FA28:FM28"/>
    <mergeCell ref="C27:CB27"/>
    <mergeCell ref="CC27:CJ27"/>
    <mergeCell ref="CK27:CW27"/>
    <mergeCell ref="CX27:DJ27"/>
    <mergeCell ref="DK27:DW27"/>
    <mergeCell ref="EA27:EM27"/>
    <mergeCell ref="EN27:EZ27"/>
    <mergeCell ref="FA27:FM27"/>
    <mergeCell ref="C28:CB28"/>
    <mergeCell ref="CC28:CJ28"/>
    <mergeCell ref="EN32:EZ32"/>
    <mergeCell ref="FA32:FM32"/>
    <mergeCell ref="C33:CB33"/>
    <mergeCell ref="CC33:CJ33"/>
    <mergeCell ref="CK33:CW33"/>
    <mergeCell ref="CX33:DJ33"/>
    <mergeCell ref="DK33:DW33"/>
    <mergeCell ref="EA33:EM33"/>
    <mergeCell ref="EN33:EZ33"/>
    <mergeCell ref="FA33:FM33"/>
    <mergeCell ref="C32:CB32"/>
    <mergeCell ref="CC32:CJ32"/>
    <mergeCell ref="CK32:CW32"/>
    <mergeCell ref="CX32:DJ32"/>
    <mergeCell ref="DK32:DW32"/>
    <mergeCell ref="EA32:EM32"/>
    <mergeCell ref="EN34:EZ34"/>
    <mergeCell ref="FA34:FM34"/>
    <mergeCell ref="C35:CB35"/>
    <mergeCell ref="CC35:CJ35"/>
    <mergeCell ref="CK35:CW35"/>
    <mergeCell ref="CX35:DJ35"/>
    <mergeCell ref="DK35:DW35"/>
    <mergeCell ref="EA35:EM35"/>
    <mergeCell ref="EN35:EZ35"/>
    <mergeCell ref="FA35:FM35"/>
    <mergeCell ref="C34:CB34"/>
    <mergeCell ref="CC34:CJ34"/>
    <mergeCell ref="CK34:CW34"/>
    <mergeCell ref="CX34:DJ34"/>
    <mergeCell ref="DK34:DW34"/>
    <mergeCell ref="EA34:EM34"/>
    <mergeCell ref="C36:CB36"/>
    <mergeCell ref="CC36:CJ36"/>
    <mergeCell ref="CK36:CW36"/>
    <mergeCell ref="CX36:DJ36"/>
    <mergeCell ref="DK36:DW36"/>
    <mergeCell ref="EA36:EM36"/>
    <mergeCell ref="EN36:EZ36"/>
    <mergeCell ref="FA36:FM36"/>
    <mergeCell ref="EN37:EZ37"/>
    <mergeCell ref="FA37:FM37"/>
    <mergeCell ref="C38:CB38"/>
    <mergeCell ref="CC38:CJ38"/>
    <mergeCell ref="CK38:CW38"/>
    <mergeCell ref="CX38:DJ38"/>
    <mergeCell ref="DK38:DW38"/>
    <mergeCell ref="EA38:EM38"/>
    <mergeCell ref="EN38:EZ38"/>
    <mergeCell ref="FA38:FM38"/>
    <mergeCell ref="C37:CB37"/>
    <mergeCell ref="CC37:CJ37"/>
    <mergeCell ref="CK37:CW37"/>
    <mergeCell ref="CX37:DJ37"/>
    <mergeCell ref="DK37:DW37"/>
    <mergeCell ref="EA37:EM37"/>
    <mergeCell ref="EN43:EZ43"/>
    <mergeCell ref="FA43:FM43"/>
    <mergeCell ref="C44:CB44"/>
    <mergeCell ref="CC44:CJ44"/>
    <mergeCell ref="CK44:CW44"/>
    <mergeCell ref="CX44:DJ44"/>
    <mergeCell ref="EN39:EZ39"/>
    <mergeCell ref="FA39:FM39"/>
    <mergeCell ref="C40:CB40"/>
    <mergeCell ref="CC40:CJ40"/>
    <mergeCell ref="CK40:CW40"/>
    <mergeCell ref="CX40:DJ40"/>
    <mergeCell ref="DK40:DW40"/>
    <mergeCell ref="EA40:EM40"/>
    <mergeCell ref="EN40:EZ40"/>
    <mergeCell ref="FA40:FM40"/>
    <mergeCell ref="C39:CB39"/>
    <mergeCell ref="CC39:CJ39"/>
    <mergeCell ref="CK39:CW39"/>
    <mergeCell ref="CX39:DJ39"/>
    <mergeCell ref="DK39:DW39"/>
    <mergeCell ref="EA39:EM39"/>
    <mergeCell ref="EN41:EZ41"/>
    <mergeCell ref="FA41:FM41"/>
    <mergeCell ref="C42:CB42"/>
    <mergeCell ref="CC42:CJ42"/>
    <mergeCell ref="CK42:CW42"/>
    <mergeCell ref="CX42:DJ42"/>
    <mergeCell ref="DK42:DW42"/>
    <mergeCell ref="EA42:EM42"/>
    <mergeCell ref="EN42:EZ42"/>
    <mergeCell ref="FA42:FM42"/>
    <mergeCell ref="C41:CB41"/>
    <mergeCell ref="CC41:CJ41"/>
    <mergeCell ref="CK41:CW41"/>
    <mergeCell ref="CX41:DJ41"/>
    <mergeCell ref="DK41:DW41"/>
    <mergeCell ref="EA41:EM41"/>
    <mergeCell ref="EN72:EZ72"/>
    <mergeCell ref="FA72:FM72"/>
    <mergeCell ref="C73:CB73"/>
    <mergeCell ref="CC73:CJ73"/>
    <mergeCell ref="CK73:CW73"/>
    <mergeCell ref="CX73:DJ73"/>
    <mergeCell ref="DK73:DW73"/>
    <mergeCell ref="EA73:EM73"/>
    <mergeCell ref="EN73:EZ73"/>
    <mergeCell ref="FA73:FM73"/>
    <mergeCell ref="C72:CB72"/>
    <mergeCell ref="CC72:CJ72"/>
    <mergeCell ref="CK72:CW72"/>
    <mergeCell ref="CX72:DJ72"/>
    <mergeCell ref="DK72:DW72"/>
    <mergeCell ref="EA72:EM72"/>
    <mergeCell ref="C76:CB76"/>
    <mergeCell ref="CC76:CJ76"/>
    <mergeCell ref="CK76:CW76"/>
    <mergeCell ref="CX76:DJ76"/>
    <mergeCell ref="DK76:DW76"/>
    <mergeCell ref="EA76:EM76"/>
    <mergeCell ref="EN74:EZ74"/>
    <mergeCell ref="FA74:FM74"/>
    <mergeCell ref="C74:CB74"/>
    <mergeCell ref="CC74:CJ74"/>
    <mergeCell ref="CK74:CW74"/>
    <mergeCell ref="CX74:DJ74"/>
    <mergeCell ref="DK74:DW74"/>
    <mergeCell ref="EA74:EM74"/>
    <mergeCell ref="EN76:EZ76"/>
    <mergeCell ref="FA76:FM76"/>
    <mergeCell ref="C75:CB75"/>
    <mergeCell ref="CC75:CJ75"/>
    <mergeCell ref="CK75:CW75"/>
    <mergeCell ref="CX75:DJ75"/>
    <mergeCell ref="DK75:DW75"/>
    <mergeCell ref="EA75:EM75"/>
    <mergeCell ref="EN75:EZ75"/>
    <mergeCell ref="FA75:FM75"/>
    <mergeCell ref="FA81:FM81"/>
    <mergeCell ref="C80:CB80"/>
    <mergeCell ref="CC80:CJ80"/>
    <mergeCell ref="CK80:CW80"/>
    <mergeCell ref="CX80:DJ80"/>
    <mergeCell ref="DK80:DW80"/>
    <mergeCell ref="EA80:EM80"/>
    <mergeCell ref="C77:CB77"/>
    <mergeCell ref="CC77:CJ77"/>
    <mergeCell ref="CK77:CW77"/>
    <mergeCell ref="CX77:DJ77"/>
    <mergeCell ref="DK77:DW77"/>
    <mergeCell ref="EA77:EM77"/>
    <mergeCell ref="EN77:EZ77"/>
    <mergeCell ref="FA77:FM77"/>
    <mergeCell ref="DK78:DW78"/>
    <mergeCell ref="EA78:EM78"/>
    <mergeCell ref="C81:CB81"/>
    <mergeCell ref="CC81:CJ81"/>
    <mergeCell ref="CK81:CW81"/>
    <mergeCell ref="CX81:DJ81"/>
    <mergeCell ref="DK81:DW81"/>
    <mergeCell ref="EA81:EM81"/>
    <mergeCell ref="EN81:EZ81"/>
    <mergeCell ref="FA44:FM44"/>
    <mergeCell ref="FA45:FM45"/>
    <mergeCell ref="C43:CB43"/>
    <mergeCell ref="CC43:CJ43"/>
    <mergeCell ref="CK43:CW43"/>
    <mergeCell ref="CX43:DJ43"/>
    <mergeCell ref="DK43:DW43"/>
    <mergeCell ref="EA43:EM43"/>
    <mergeCell ref="EN80:EZ80"/>
    <mergeCell ref="FA80:FM80"/>
    <mergeCell ref="EN78:EZ78"/>
    <mergeCell ref="FA78:FM78"/>
    <mergeCell ref="C79:CB79"/>
    <mergeCell ref="CC79:CJ79"/>
    <mergeCell ref="CK79:CW79"/>
    <mergeCell ref="CX79:DJ79"/>
    <mergeCell ref="DK79:DW79"/>
    <mergeCell ref="EA79:EM79"/>
    <mergeCell ref="EN79:EZ79"/>
    <mergeCell ref="FA79:FM79"/>
    <mergeCell ref="C78:CB78"/>
    <mergeCell ref="CC78:CJ78"/>
    <mergeCell ref="CK78:CW78"/>
    <mergeCell ref="CX78:DJ78"/>
    <mergeCell ref="C45:CB45"/>
    <mergeCell ref="CC45:CJ45"/>
    <mergeCell ref="CK45:CW45"/>
    <mergeCell ref="CX45:DJ45"/>
    <mergeCell ref="DK45:DW45"/>
    <mergeCell ref="EA45:EM45"/>
    <mergeCell ref="DK44:DW44"/>
    <mergeCell ref="EA44:EM44"/>
    <mergeCell ref="EN44:EZ44"/>
    <mergeCell ref="EN45:EZ45"/>
    <mergeCell ref="C46:CB46"/>
    <mergeCell ref="CC46:CJ46"/>
    <mergeCell ref="CK46:CW46"/>
    <mergeCell ref="CX46:DJ46"/>
    <mergeCell ref="DK46:DW46"/>
    <mergeCell ref="EA46:EM46"/>
    <mergeCell ref="EN46:EZ46"/>
    <mergeCell ref="FA46:FM46"/>
    <mergeCell ref="C47:CB47"/>
    <mergeCell ref="CC47:CJ47"/>
    <mergeCell ref="CK47:CW47"/>
    <mergeCell ref="CX47:DJ47"/>
    <mergeCell ref="DK47:DW47"/>
    <mergeCell ref="EA47:EM47"/>
    <mergeCell ref="EN47:EZ47"/>
    <mergeCell ref="FA47:FM47"/>
    <mergeCell ref="EN48:EX48"/>
    <mergeCell ref="FA48:FM48"/>
    <mergeCell ref="C67:CB67"/>
    <mergeCell ref="CC67:CJ67"/>
    <mergeCell ref="CK67:CW67"/>
    <mergeCell ref="CX67:DE67"/>
    <mergeCell ref="DK67:DW67"/>
    <mergeCell ref="EN67:EX67"/>
    <mergeCell ref="FA67:FM67"/>
    <mergeCell ref="EA67:EM67"/>
    <mergeCell ref="EA48:EM48"/>
    <mergeCell ref="C48:CB48"/>
    <mergeCell ref="CC48:CJ48"/>
    <mergeCell ref="CK48:CW48"/>
    <mergeCell ref="CX48:DE48"/>
    <mergeCell ref="DK48:DW48"/>
    <mergeCell ref="C49:CB49"/>
    <mergeCell ref="CC49:CJ49"/>
    <mergeCell ref="CK49:CW49"/>
    <mergeCell ref="CX49:DJ49"/>
    <mergeCell ref="DK49:DW49"/>
    <mergeCell ref="EA49:EM49"/>
    <mergeCell ref="EN49:EZ49"/>
    <mergeCell ref="FA49:FM49"/>
    <mergeCell ref="C50:CB50"/>
    <mergeCell ref="CC50:CJ50"/>
    <mergeCell ref="CK50:CW50"/>
    <mergeCell ref="CX50:DJ50"/>
    <mergeCell ref="DK50:DW50"/>
    <mergeCell ref="EA50:EM50"/>
    <mergeCell ref="EN50:EZ50"/>
    <mergeCell ref="FA50:FM50"/>
    <mergeCell ref="C51:CB51"/>
    <mergeCell ref="CC51:CJ51"/>
    <mergeCell ref="CK51:CW51"/>
    <mergeCell ref="CX51:DJ51"/>
    <mergeCell ref="DK51:DW51"/>
    <mergeCell ref="EA51:EM51"/>
    <mergeCell ref="EN51:EZ51"/>
    <mergeCell ref="FA51:FM51"/>
    <mergeCell ref="C52:CB52"/>
    <mergeCell ref="CC52:CJ52"/>
    <mergeCell ref="CK52:CW52"/>
    <mergeCell ref="CX52:DJ52"/>
    <mergeCell ref="DK52:DW52"/>
    <mergeCell ref="EA52:EM52"/>
    <mergeCell ref="EN52:EZ52"/>
    <mergeCell ref="FA52:FM52"/>
    <mergeCell ref="C53:CB53"/>
    <mergeCell ref="CC53:CJ53"/>
    <mergeCell ref="CK53:CW53"/>
    <mergeCell ref="CX53:DJ53"/>
    <mergeCell ref="DK53:DW53"/>
    <mergeCell ref="EA53:EM53"/>
    <mergeCell ref="EN53:EZ53"/>
    <mergeCell ref="FA53:FM53"/>
    <mergeCell ref="C56:CB56"/>
    <mergeCell ref="CC56:CJ56"/>
    <mergeCell ref="CK56:CW56"/>
    <mergeCell ref="CX56:DJ56"/>
    <mergeCell ref="DK56:DW56"/>
    <mergeCell ref="EA56:EM56"/>
    <mergeCell ref="EN56:EZ56"/>
    <mergeCell ref="FA56:FM56"/>
    <mergeCell ref="C54:CB54"/>
    <mergeCell ref="CC54:CJ54"/>
    <mergeCell ref="CK54:CW54"/>
    <mergeCell ref="CX54:DJ54"/>
    <mergeCell ref="DK54:DW54"/>
    <mergeCell ref="EA54:EM54"/>
    <mergeCell ref="EN54:EZ54"/>
    <mergeCell ref="FA54:FM54"/>
    <mergeCell ref="C55:CB55"/>
    <mergeCell ref="CC55:CJ55"/>
    <mergeCell ref="CK55:CW55"/>
    <mergeCell ref="CX55:DJ55"/>
    <mergeCell ref="DK55:DW55"/>
    <mergeCell ref="EA55:EM55"/>
    <mergeCell ref="EN55:EZ55"/>
    <mergeCell ref="FA55:FM55"/>
    <mergeCell ref="C60:CB60"/>
    <mergeCell ref="C61:CB61"/>
    <mergeCell ref="C62:CB62"/>
    <mergeCell ref="B60:B62"/>
    <mergeCell ref="CC60:CJ60"/>
    <mergeCell ref="CK60:CW60"/>
    <mergeCell ref="CX60:DJ60"/>
    <mergeCell ref="DK60:DW60"/>
    <mergeCell ref="EA60:EM60"/>
    <mergeCell ref="CC62:CJ62"/>
    <mergeCell ref="CK62:CW62"/>
    <mergeCell ref="CX62:DJ62"/>
    <mergeCell ref="DK62:DW62"/>
    <mergeCell ref="EA62:EM62"/>
    <mergeCell ref="EN62:EZ62"/>
    <mergeCell ref="FA62:FM62"/>
    <mergeCell ref="EN60:EZ60"/>
    <mergeCell ref="FA60:FM60"/>
    <mergeCell ref="CC61:CJ61"/>
    <mergeCell ref="CK61:CW61"/>
    <mergeCell ref="CX61:DJ61"/>
    <mergeCell ref="DK61:DW61"/>
    <mergeCell ref="EA61:EM61"/>
    <mergeCell ref="EN61:EZ61"/>
    <mergeCell ref="FA61:FM61"/>
  </mergeCells>
  <pageMargins left="0.59055118110236227" right="0.51181102362204722" top="0.51181102362204722" bottom="0.19685039370078741" header="0.19685039370078741" footer="0.19685039370078741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F49"/>
  <sheetViews>
    <sheetView view="pageBreakPreview" topLeftCell="A4" zoomScale="136" zoomScaleSheetLayoutView="136" workbookViewId="0">
      <selection activeCell="DK41" sqref="DK41"/>
    </sheetView>
  </sheetViews>
  <sheetFormatPr defaultColWidth="0.85546875" defaultRowHeight="11.25"/>
  <cols>
    <col min="1" max="60" width="0.85546875" style="1"/>
    <col min="61" max="61" width="0.85546875" style="1" customWidth="1"/>
    <col min="62" max="64" width="0.85546875" style="1"/>
    <col min="65" max="65" width="0.85546875" style="1" customWidth="1"/>
    <col min="66" max="66" width="0.5703125" style="1" customWidth="1"/>
    <col min="67" max="75" width="0.85546875" style="1" hidden="1" customWidth="1"/>
    <col min="76" max="78" width="0.85546875" style="1" customWidth="1"/>
    <col min="79" max="79" width="0.42578125" style="1" customWidth="1"/>
    <col min="80" max="87" width="0.85546875" style="1" hidden="1" customWidth="1"/>
    <col min="88" max="90" width="0.85546875" style="1" customWidth="1"/>
    <col min="91" max="91" width="0.85546875" style="1" hidden="1" customWidth="1"/>
    <col min="92" max="97" width="0.85546875" style="1"/>
    <col min="98" max="98" width="0.5703125" style="1" customWidth="1"/>
    <col min="99" max="99" width="0.85546875" style="1" hidden="1" customWidth="1"/>
    <col min="100" max="104" width="0.85546875" style="1"/>
    <col min="105" max="105" width="2.5703125" style="1" customWidth="1"/>
    <col min="106" max="109" width="0.85546875" style="1" hidden="1" customWidth="1"/>
    <col min="110" max="110" width="12.28515625" style="9" customWidth="1"/>
    <col min="111" max="16384" width="0.85546875" style="1"/>
  </cols>
  <sheetData>
    <row r="1" spans="1:162" s="3" customFormat="1" ht="13.5" customHeight="1">
      <c r="A1" s="16"/>
      <c r="B1" s="128" t="s">
        <v>214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6"/>
    </row>
    <row r="2" spans="1:16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</row>
    <row r="3" spans="1:162" ht="11.25" customHeight="1">
      <c r="A3" s="267" t="s">
        <v>112</v>
      </c>
      <c r="B3" s="267"/>
      <c r="C3" s="267"/>
      <c r="D3" s="267"/>
      <c r="E3" s="267"/>
      <c r="F3" s="267"/>
      <c r="G3" s="267"/>
      <c r="H3" s="267"/>
      <c r="I3" s="144" t="s">
        <v>0</v>
      </c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5"/>
      <c r="CN3" s="137" t="s">
        <v>113</v>
      </c>
      <c r="CO3" s="138"/>
      <c r="CP3" s="138"/>
      <c r="CQ3" s="138"/>
      <c r="CR3" s="138"/>
      <c r="CS3" s="138"/>
      <c r="CT3" s="138"/>
      <c r="CU3" s="139"/>
      <c r="CV3" s="137" t="s">
        <v>114</v>
      </c>
      <c r="CW3" s="138"/>
      <c r="CX3" s="138"/>
      <c r="CY3" s="138"/>
      <c r="CZ3" s="138"/>
      <c r="DA3" s="138"/>
      <c r="DB3" s="138"/>
      <c r="DC3" s="138"/>
      <c r="DD3" s="138"/>
      <c r="DE3" s="139"/>
      <c r="DF3" s="268" t="s">
        <v>212</v>
      </c>
      <c r="DG3" s="158" t="s">
        <v>8</v>
      </c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60"/>
    </row>
    <row r="4" spans="1:162" ht="11.25" customHeight="1">
      <c r="A4" s="267"/>
      <c r="B4" s="267"/>
      <c r="C4" s="267"/>
      <c r="D4" s="267"/>
      <c r="E4" s="267"/>
      <c r="F4" s="267"/>
      <c r="G4" s="267"/>
      <c r="H4" s="26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8"/>
      <c r="CN4" s="152"/>
      <c r="CO4" s="153"/>
      <c r="CP4" s="153"/>
      <c r="CQ4" s="153"/>
      <c r="CR4" s="153"/>
      <c r="CS4" s="153"/>
      <c r="CT4" s="153"/>
      <c r="CU4" s="154"/>
      <c r="CV4" s="152"/>
      <c r="CW4" s="153"/>
      <c r="CX4" s="153"/>
      <c r="CY4" s="153"/>
      <c r="CZ4" s="153"/>
      <c r="DA4" s="153"/>
      <c r="DB4" s="153"/>
      <c r="DC4" s="153"/>
      <c r="DD4" s="153"/>
      <c r="DE4" s="154"/>
      <c r="DF4" s="269"/>
      <c r="DG4" s="129" t="s">
        <v>2</v>
      </c>
      <c r="DH4" s="130"/>
      <c r="DI4" s="130"/>
      <c r="DJ4" s="130"/>
      <c r="DK4" s="130"/>
      <c r="DL4" s="130"/>
      <c r="DM4" s="131" t="s">
        <v>285</v>
      </c>
      <c r="DN4" s="131"/>
      <c r="DO4" s="131"/>
      <c r="DP4" s="132" t="s">
        <v>3</v>
      </c>
      <c r="DQ4" s="132"/>
      <c r="DR4" s="132"/>
      <c r="DS4" s="133"/>
      <c r="DT4" s="129" t="s">
        <v>2</v>
      </c>
      <c r="DU4" s="130"/>
      <c r="DV4" s="130"/>
      <c r="DW4" s="130"/>
      <c r="DX4" s="130"/>
      <c r="DY4" s="130"/>
      <c r="DZ4" s="131" t="s">
        <v>288</v>
      </c>
      <c r="EA4" s="131"/>
      <c r="EB4" s="131"/>
      <c r="EC4" s="132" t="s">
        <v>3</v>
      </c>
      <c r="ED4" s="132"/>
      <c r="EE4" s="132"/>
      <c r="EF4" s="133"/>
      <c r="EG4" s="129" t="s">
        <v>2</v>
      </c>
      <c r="EH4" s="130"/>
      <c r="EI4" s="130"/>
      <c r="EJ4" s="130"/>
      <c r="EK4" s="130"/>
      <c r="EL4" s="130"/>
      <c r="EM4" s="131" t="s">
        <v>294</v>
      </c>
      <c r="EN4" s="131"/>
      <c r="EO4" s="131"/>
      <c r="EP4" s="132" t="s">
        <v>3</v>
      </c>
      <c r="EQ4" s="132"/>
      <c r="ER4" s="132"/>
      <c r="ES4" s="133"/>
      <c r="ET4" s="137" t="s">
        <v>7</v>
      </c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9"/>
    </row>
    <row r="5" spans="1:162" ht="36" customHeight="1">
      <c r="A5" s="267"/>
      <c r="B5" s="267"/>
      <c r="C5" s="267"/>
      <c r="D5" s="267"/>
      <c r="E5" s="267"/>
      <c r="F5" s="267"/>
      <c r="G5" s="267"/>
      <c r="H5" s="267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1"/>
      <c r="CN5" s="152"/>
      <c r="CO5" s="153"/>
      <c r="CP5" s="153"/>
      <c r="CQ5" s="153"/>
      <c r="CR5" s="153"/>
      <c r="CS5" s="153"/>
      <c r="CT5" s="153"/>
      <c r="CU5" s="154"/>
      <c r="CV5" s="152"/>
      <c r="CW5" s="153"/>
      <c r="CX5" s="153"/>
      <c r="CY5" s="153"/>
      <c r="CZ5" s="153"/>
      <c r="DA5" s="153"/>
      <c r="DB5" s="153"/>
      <c r="DC5" s="153"/>
      <c r="DD5" s="153"/>
      <c r="DE5" s="154"/>
      <c r="DF5" s="269"/>
      <c r="DG5" s="236" t="s">
        <v>115</v>
      </c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8"/>
      <c r="DT5" s="236" t="s">
        <v>116</v>
      </c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8"/>
      <c r="EG5" s="236" t="s">
        <v>117</v>
      </c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238"/>
      <c r="ET5" s="140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2"/>
    </row>
    <row r="6" spans="1:162" ht="12.75" customHeight="1">
      <c r="A6" s="264">
        <v>1</v>
      </c>
      <c r="B6" s="264"/>
      <c r="C6" s="264"/>
      <c r="D6" s="264"/>
      <c r="E6" s="264"/>
      <c r="F6" s="264"/>
      <c r="G6" s="264"/>
      <c r="H6" s="264"/>
      <c r="I6" s="179" t="s">
        <v>215</v>
      </c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264" t="s">
        <v>118</v>
      </c>
      <c r="CO6" s="264"/>
      <c r="CP6" s="264"/>
      <c r="CQ6" s="264"/>
      <c r="CR6" s="264"/>
      <c r="CS6" s="264"/>
      <c r="CT6" s="264"/>
      <c r="CU6" s="264"/>
      <c r="CV6" s="264" t="s">
        <v>15</v>
      </c>
      <c r="CW6" s="264"/>
      <c r="CX6" s="264"/>
      <c r="CY6" s="264"/>
      <c r="CZ6" s="264"/>
      <c r="DA6" s="264"/>
      <c r="DB6" s="264"/>
      <c r="DC6" s="264"/>
      <c r="DD6" s="264"/>
      <c r="DE6" s="264"/>
      <c r="DF6" s="18" t="s">
        <v>15</v>
      </c>
      <c r="DG6" s="265">
        <f>DG27</f>
        <v>4518955.76</v>
      </c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>
        <f t="shared" ref="DT6" si="0">DT27</f>
        <v>4032773</v>
      </c>
      <c r="DU6" s="265"/>
      <c r="DV6" s="265"/>
      <c r="DW6" s="265"/>
      <c r="DX6" s="265"/>
      <c r="DY6" s="265"/>
      <c r="DZ6" s="265"/>
      <c r="EA6" s="265"/>
      <c r="EB6" s="265"/>
      <c r="EC6" s="265"/>
      <c r="ED6" s="265"/>
      <c r="EE6" s="265"/>
      <c r="EF6" s="265"/>
      <c r="EG6" s="265">
        <f t="shared" ref="EG6" si="1">EG27</f>
        <v>3716153</v>
      </c>
      <c r="EH6" s="265"/>
      <c r="EI6" s="265"/>
      <c r="EJ6" s="265"/>
      <c r="EK6" s="265"/>
      <c r="EL6" s="265"/>
      <c r="EM6" s="265"/>
      <c r="EN6" s="265"/>
      <c r="EO6" s="265"/>
      <c r="EP6" s="265"/>
      <c r="EQ6" s="265"/>
      <c r="ER6" s="265"/>
      <c r="ES6" s="265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</row>
    <row r="7" spans="1:162" ht="74.25" customHeight="1">
      <c r="A7" s="178" t="s">
        <v>119</v>
      </c>
      <c r="B7" s="178"/>
      <c r="C7" s="178"/>
      <c r="D7" s="178"/>
      <c r="E7" s="178"/>
      <c r="F7" s="178"/>
      <c r="G7" s="178"/>
      <c r="H7" s="178"/>
      <c r="I7" s="182" t="s">
        <v>168</v>
      </c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178" t="s">
        <v>120</v>
      </c>
      <c r="CO7" s="178"/>
      <c r="CP7" s="178"/>
      <c r="CQ7" s="178"/>
      <c r="CR7" s="178"/>
      <c r="CS7" s="178"/>
      <c r="CT7" s="178"/>
      <c r="CU7" s="178"/>
      <c r="CV7" s="178" t="s">
        <v>15</v>
      </c>
      <c r="CW7" s="178"/>
      <c r="CX7" s="178"/>
      <c r="CY7" s="178"/>
      <c r="CZ7" s="178"/>
      <c r="DA7" s="178"/>
      <c r="DB7" s="178"/>
      <c r="DC7" s="178"/>
      <c r="DD7" s="178"/>
      <c r="DE7" s="178"/>
      <c r="DF7" s="19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</row>
    <row r="8" spans="1:162" ht="33.75" customHeight="1">
      <c r="A8" s="178" t="s">
        <v>121</v>
      </c>
      <c r="B8" s="178"/>
      <c r="C8" s="178"/>
      <c r="D8" s="178"/>
      <c r="E8" s="178"/>
      <c r="F8" s="178"/>
      <c r="G8" s="178"/>
      <c r="H8" s="178"/>
      <c r="I8" s="182" t="s">
        <v>216</v>
      </c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178" t="s">
        <v>122</v>
      </c>
      <c r="CO8" s="178"/>
      <c r="CP8" s="178"/>
      <c r="CQ8" s="178"/>
      <c r="CR8" s="178"/>
      <c r="CS8" s="178"/>
      <c r="CT8" s="178"/>
      <c r="CU8" s="178"/>
      <c r="CV8" s="178" t="s">
        <v>15</v>
      </c>
      <c r="CW8" s="178"/>
      <c r="CX8" s="178"/>
      <c r="CY8" s="178"/>
      <c r="CZ8" s="178"/>
      <c r="DA8" s="178"/>
      <c r="DB8" s="178"/>
      <c r="DC8" s="178"/>
      <c r="DD8" s="178"/>
      <c r="DE8" s="178"/>
      <c r="DF8" s="19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</row>
    <row r="9" spans="1:162" ht="33" customHeight="1">
      <c r="A9" s="178" t="s">
        <v>123</v>
      </c>
      <c r="B9" s="178"/>
      <c r="C9" s="178"/>
      <c r="D9" s="178"/>
      <c r="E9" s="178"/>
      <c r="F9" s="178"/>
      <c r="G9" s="178"/>
      <c r="H9" s="178"/>
      <c r="I9" s="182" t="s">
        <v>217</v>
      </c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178" t="s">
        <v>125</v>
      </c>
      <c r="CO9" s="178"/>
      <c r="CP9" s="178"/>
      <c r="CQ9" s="178"/>
      <c r="CR9" s="178"/>
      <c r="CS9" s="178"/>
      <c r="CT9" s="178"/>
      <c r="CU9" s="178"/>
      <c r="CV9" s="178" t="s">
        <v>15</v>
      </c>
      <c r="CW9" s="178"/>
      <c r="CX9" s="178"/>
      <c r="CY9" s="178"/>
      <c r="CZ9" s="178"/>
      <c r="DA9" s="178"/>
      <c r="DB9" s="178"/>
      <c r="DC9" s="178"/>
      <c r="DD9" s="178"/>
      <c r="DE9" s="178"/>
      <c r="DF9" s="19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</row>
    <row r="10" spans="1:162" s="9" customFormat="1" ht="14.25" customHeight="1">
      <c r="A10" s="178" t="s">
        <v>243</v>
      </c>
      <c r="B10" s="178"/>
      <c r="C10" s="178"/>
      <c r="D10" s="178"/>
      <c r="E10" s="178"/>
      <c r="F10" s="178"/>
      <c r="G10" s="178"/>
      <c r="H10" s="178"/>
      <c r="I10" s="263" t="s">
        <v>244</v>
      </c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9"/>
      <c r="CN10" s="178" t="s">
        <v>245</v>
      </c>
      <c r="CO10" s="178"/>
      <c r="CP10" s="178"/>
      <c r="CQ10" s="178"/>
      <c r="CR10" s="178"/>
      <c r="CS10" s="178"/>
      <c r="CT10" s="178"/>
      <c r="CU10" s="178"/>
      <c r="CV10" s="178" t="s">
        <v>15</v>
      </c>
      <c r="CW10" s="178"/>
      <c r="CX10" s="178"/>
      <c r="CY10" s="178"/>
      <c r="CZ10" s="178"/>
      <c r="DA10" s="178"/>
      <c r="DB10" s="178"/>
      <c r="DC10" s="178"/>
      <c r="DD10" s="178"/>
      <c r="DE10" s="178"/>
      <c r="DF10" s="19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</row>
    <row r="11" spans="1:162" s="9" customFormat="1" ht="13.5" customHeight="1">
      <c r="A11" s="178"/>
      <c r="B11" s="178"/>
      <c r="C11" s="178"/>
      <c r="D11" s="178"/>
      <c r="E11" s="178"/>
      <c r="F11" s="178"/>
      <c r="G11" s="178"/>
      <c r="H11" s="178"/>
      <c r="I11" s="263" t="s">
        <v>99</v>
      </c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9"/>
      <c r="CN11" s="178" t="s">
        <v>246</v>
      </c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9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</row>
    <row r="12" spans="1:162" s="9" customFormat="1" ht="15" customHeight="1">
      <c r="A12" s="178" t="s">
        <v>247</v>
      </c>
      <c r="B12" s="178"/>
      <c r="C12" s="178"/>
      <c r="D12" s="178"/>
      <c r="E12" s="178"/>
      <c r="F12" s="178"/>
      <c r="G12" s="178"/>
      <c r="H12" s="178"/>
      <c r="I12" s="263" t="s">
        <v>149</v>
      </c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9"/>
      <c r="CN12" s="178" t="s">
        <v>248</v>
      </c>
      <c r="CO12" s="178"/>
      <c r="CP12" s="178"/>
      <c r="CQ12" s="178"/>
      <c r="CR12" s="178"/>
      <c r="CS12" s="178"/>
      <c r="CT12" s="178"/>
      <c r="CU12" s="178"/>
      <c r="CV12" s="178" t="s">
        <v>15</v>
      </c>
      <c r="CW12" s="178"/>
      <c r="CX12" s="178"/>
      <c r="CY12" s="178"/>
      <c r="CZ12" s="178"/>
      <c r="DA12" s="178"/>
      <c r="DB12" s="178"/>
      <c r="DC12" s="178"/>
      <c r="DD12" s="178"/>
      <c r="DE12" s="178"/>
      <c r="DF12" s="19" t="s">
        <v>15</v>
      </c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</row>
    <row r="13" spans="1:162" ht="33" customHeight="1">
      <c r="A13" s="178" t="s">
        <v>124</v>
      </c>
      <c r="B13" s="178"/>
      <c r="C13" s="178"/>
      <c r="D13" s="178"/>
      <c r="E13" s="178"/>
      <c r="F13" s="178"/>
      <c r="G13" s="178"/>
      <c r="H13" s="178"/>
      <c r="I13" s="182" t="s">
        <v>218</v>
      </c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178" t="s">
        <v>126</v>
      </c>
      <c r="CO13" s="178"/>
      <c r="CP13" s="178"/>
      <c r="CQ13" s="178"/>
      <c r="CR13" s="178"/>
      <c r="CS13" s="178"/>
      <c r="CT13" s="178"/>
      <c r="CU13" s="178"/>
      <c r="CV13" s="178" t="s">
        <v>15</v>
      </c>
      <c r="CW13" s="178"/>
      <c r="CX13" s="178"/>
      <c r="CY13" s="178"/>
      <c r="CZ13" s="178"/>
      <c r="DA13" s="178"/>
      <c r="DB13" s="178"/>
      <c r="DC13" s="178"/>
      <c r="DD13" s="178"/>
      <c r="DE13" s="178"/>
      <c r="DF13" s="19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</row>
    <row r="14" spans="1:162" ht="28.5" customHeight="1">
      <c r="A14" s="178" t="s">
        <v>127</v>
      </c>
      <c r="B14" s="178"/>
      <c r="C14" s="178"/>
      <c r="D14" s="178"/>
      <c r="E14" s="178"/>
      <c r="F14" s="178"/>
      <c r="G14" s="178"/>
      <c r="H14" s="178"/>
      <c r="I14" s="219" t="s">
        <v>169</v>
      </c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178" t="s">
        <v>128</v>
      </c>
      <c r="CO14" s="178"/>
      <c r="CP14" s="178"/>
      <c r="CQ14" s="178"/>
      <c r="CR14" s="178"/>
      <c r="CS14" s="178"/>
      <c r="CT14" s="178"/>
      <c r="CU14" s="178"/>
      <c r="CV14" s="178" t="s">
        <v>15</v>
      </c>
      <c r="CW14" s="178"/>
      <c r="CX14" s="178"/>
      <c r="CY14" s="178"/>
      <c r="CZ14" s="178"/>
      <c r="DA14" s="178"/>
      <c r="DB14" s="178"/>
      <c r="DC14" s="178"/>
      <c r="DD14" s="178"/>
      <c r="DE14" s="178"/>
      <c r="DF14" s="19"/>
      <c r="DG14" s="100">
        <f>DG15</f>
        <v>3585025.2199999997</v>
      </c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>
        <f>DT15</f>
        <v>3995273</v>
      </c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>
        <f>EG15</f>
        <v>3676653</v>
      </c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</row>
    <row r="15" spans="1:162" ht="21" customHeight="1">
      <c r="A15" s="178" t="s">
        <v>129</v>
      </c>
      <c r="B15" s="178"/>
      <c r="C15" s="178"/>
      <c r="D15" s="178"/>
      <c r="E15" s="178"/>
      <c r="F15" s="178"/>
      <c r="G15" s="178"/>
      <c r="H15" s="178"/>
      <c r="I15" s="124" t="s">
        <v>130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178" t="s">
        <v>131</v>
      </c>
      <c r="CO15" s="178"/>
      <c r="CP15" s="178"/>
      <c r="CQ15" s="178"/>
      <c r="CR15" s="178"/>
      <c r="CS15" s="178"/>
      <c r="CT15" s="178"/>
      <c r="CU15" s="178"/>
      <c r="CV15" s="178" t="s">
        <v>15</v>
      </c>
      <c r="CW15" s="178"/>
      <c r="CX15" s="178"/>
      <c r="CY15" s="178"/>
      <c r="CZ15" s="178"/>
      <c r="DA15" s="178"/>
      <c r="DB15" s="178"/>
      <c r="DC15" s="178"/>
      <c r="DD15" s="178"/>
      <c r="DE15" s="178"/>
      <c r="DF15" s="19"/>
      <c r="DG15" s="100">
        <f>'разд. 1,1 (2)'!DX34</f>
        <v>3585025.2199999997</v>
      </c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>
        <v>3995273</v>
      </c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>
        <v>3676653</v>
      </c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</row>
    <row r="16" spans="1:162" ht="12.75" customHeight="1">
      <c r="A16" s="178" t="s">
        <v>132</v>
      </c>
      <c r="B16" s="178"/>
      <c r="C16" s="178"/>
      <c r="D16" s="178"/>
      <c r="E16" s="178"/>
      <c r="F16" s="178"/>
      <c r="G16" s="178"/>
      <c r="H16" s="178"/>
      <c r="I16" s="124" t="s">
        <v>149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178" t="s">
        <v>133</v>
      </c>
      <c r="CO16" s="178"/>
      <c r="CP16" s="178"/>
      <c r="CQ16" s="178"/>
      <c r="CR16" s="178"/>
      <c r="CS16" s="178"/>
      <c r="CT16" s="178"/>
      <c r="CU16" s="178"/>
      <c r="CV16" s="178" t="s">
        <v>15</v>
      </c>
      <c r="CW16" s="178"/>
      <c r="CX16" s="178"/>
      <c r="CY16" s="178"/>
      <c r="CZ16" s="178"/>
      <c r="DA16" s="178"/>
      <c r="DB16" s="178"/>
      <c r="DC16" s="178"/>
      <c r="DD16" s="178"/>
      <c r="DE16" s="178"/>
      <c r="DF16" s="19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</row>
    <row r="17" spans="1:162" ht="24" customHeight="1">
      <c r="A17" s="178" t="s">
        <v>134</v>
      </c>
      <c r="B17" s="178"/>
      <c r="C17" s="178"/>
      <c r="D17" s="178"/>
      <c r="E17" s="178"/>
      <c r="F17" s="178"/>
      <c r="G17" s="178"/>
      <c r="H17" s="178"/>
      <c r="I17" s="219" t="s">
        <v>135</v>
      </c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178" t="s">
        <v>136</v>
      </c>
      <c r="CO17" s="178"/>
      <c r="CP17" s="178"/>
      <c r="CQ17" s="178"/>
      <c r="CR17" s="178"/>
      <c r="CS17" s="178"/>
      <c r="CT17" s="178"/>
      <c r="CU17" s="178"/>
      <c r="CV17" s="178" t="s">
        <v>15</v>
      </c>
      <c r="CW17" s="178"/>
      <c r="CX17" s="178"/>
      <c r="CY17" s="178"/>
      <c r="CZ17" s="178"/>
      <c r="DA17" s="178"/>
      <c r="DB17" s="178"/>
      <c r="DC17" s="178"/>
      <c r="DD17" s="178"/>
      <c r="DE17" s="178"/>
      <c r="DF17" s="19"/>
      <c r="DG17" s="100">
        <f>DG18</f>
        <v>899430.54</v>
      </c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>
        <f>DT18</f>
        <v>6000</v>
      </c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>
        <f>EG18</f>
        <v>6000</v>
      </c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</row>
    <row r="18" spans="1:162" ht="22.5" customHeight="1">
      <c r="A18" s="178" t="s">
        <v>137</v>
      </c>
      <c r="B18" s="178"/>
      <c r="C18" s="178"/>
      <c r="D18" s="178"/>
      <c r="E18" s="178"/>
      <c r="F18" s="178"/>
      <c r="G18" s="178"/>
      <c r="H18" s="178"/>
      <c r="I18" s="124" t="s">
        <v>130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178" t="s">
        <v>138</v>
      </c>
      <c r="CO18" s="178"/>
      <c r="CP18" s="178"/>
      <c r="CQ18" s="178"/>
      <c r="CR18" s="178"/>
      <c r="CS18" s="178"/>
      <c r="CT18" s="178"/>
      <c r="CU18" s="178"/>
      <c r="CV18" s="178" t="s">
        <v>15</v>
      </c>
      <c r="CW18" s="178"/>
      <c r="CX18" s="178"/>
      <c r="CY18" s="178"/>
      <c r="CZ18" s="178"/>
      <c r="DA18" s="178"/>
      <c r="DB18" s="178"/>
      <c r="DC18" s="178"/>
      <c r="DD18" s="178"/>
      <c r="DE18" s="178"/>
      <c r="DF18" s="19"/>
      <c r="DG18" s="100">
        <f>'разд. 1,1 (2)'!DY34</f>
        <v>899430.54</v>
      </c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>
        <v>6000</v>
      </c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>
        <v>6000</v>
      </c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</row>
    <row r="19" spans="1:162" s="9" customFormat="1" ht="11.25" customHeight="1">
      <c r="A19" s="178"/>
      <c r="B19" s="178"/>
      <c r="C19" s="178"/>
      <c r="D19" s="178"/>
      <c r="E19" s="178"/>
      <c r="F19" s="178"/>
      <c r="G19" s="178"/>
      <c r="H19" s="178"/>
      <c r="I19" s="263" t="s">
        <v>99</v>
      </c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9"/>
      <c r="CN19" s="178" t="s">
        <v>249</v>
      </c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9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</row>
    <row r="20" spans="1:162" ht="12.75" customHeight="1">
      <c r="A20" s="178" t="s">
        <v>139</v>
      </c>
      <c r="B20" s="178"/>
      <c r="C20" s="178"/>
      <c r="D20" s="178"/>
      <c r="E20" s="178"/>
      <c r="F20" s="178"/>
      <c r="G20" s="178"/>
      <c r="H20" s="178"/>
      <c r="I20" s="124" t="s">
        <v>149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178" t="s">
        <v>140</v>
      </c>
      <c r="CO20" s="178"/>
      <c r="CP20" s="178"/>
      <c r="CQ20" s="178"/>
      <c r="CR20" s="178"/>
      <c r="CS20" s="178"/>
      <c r="CT20" s="178"/>
      <c r="CU20" s="178"/>
      <c r="CV20" s="178" t="s">
        <v>15</v>
      </c>
      <c r="CW20" s="178"/>
      <c r="CX20" s="178"/>
      <c r="CY20" s="178"/>
      <c r="CZ20" s="178"/>
      <c r="DA20" s="178"/>
      <c r="DB20" s="178"/>
      <c r="DC20" s="178"/>
      <c r="DD20" s="178"/>
      <c r="DE20" s="178"/>
      <c r="DF20" s="19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</row>
    <row r="21" spans="1:162" ht="19.5" customHeight="1">
      <c r="A21" s="178" t="s">
        <v>141</v>
      </c>
      <c r="B21" s="178"/>
      <c r="C21" s="178"/>
      <c r="D21" s="178"/>
      <c r="E21" s="178"/>
      <c r="F21" s="178"/>
      <c r="G21" s="178"/>
      <c r="H21" s="178"/>
      <c r="I21" s="219" t="s">
        <v>219</v>
      </c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178" t="s">
        <v>142</v>
      </c>
      <c r="CO21" s="178"/>
      <c r="CP21" s="178"/>
      <c r="CQ21" s="178"/>
      <c r="CR21" s="178"/>
      <c r="CS21" s="178"/>
      <c r="CT21" s="178"/>
      <c r="CU21" s="178"/>
      <c r="CV21" s="178" t="s">
        <v>15</v>
      </c>
      <c r="CW21" s="178"/>
      <c r="CX21" s="178"/>
      <c r="CY21" s="178"/>
      <c r="CZ21" s="178"/>
      <c r="DA21" s="178"/>
      <c r="DB21" s="178"/>
      <c r="DC21" s="178"/>
      <c r="DD21" s="178"/>
      <c r="DE21" s="178"/>
      <c r="DF21" s="19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</row>
    <row r="22" spans="1:162" s="9" customFormat="1" ht="11.25" customHeight="1">
      <c r="A22" s="178"/>
      <c r="B22" s="178"/>
      <c r="C22" s="178"/>
      <c r="D22" s="178"/>
      <c r="E22" s="178"/>
      <c r="F22" s="178"/>
      <c r="G22" s="178"/>
      <c r="H22" s="178"/>
      <c r="I22" s="263" t="s">
        <v>99</v>
      </c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8"/>
      <c r="CA22" s="228"/>
      <c r="CB22" s="228"/>
      <c r="CC22" s="228"/>
      <c r="CD22" s="228"/>
      <c r="CE22" s="228"/>
      <c r="CF22" s="228"/>
      <c r="CG22" s="228"/>
      <c r="CH22" s="228"/>
      <c r="CI22" s="228"/>
      <c r="CJ22" s="228"/>
      <c r="CK22" s="228"/>
      <c r="CL22" s="228"/>
      <c r="CM22" s="229"/>
      <c r="CN22" s="178" t="s">
        <v>250</v>
      </c>
      <c r="CO22" s="178"/>
      <c r="CP22" s="178"/>
      <c r="CQ22" s="178"/>
      <c r="CR22" s="178"/>
      <c r="CS22" s="178"/>
      <c r="CT22" s="178"/>
      <c r="CU22" s="178"/>
      <c r="CV22" s="178"/>
      <c r="CW22" s="178"/>
      <c r="CX22" s="178"/>
      <c r="CY22" s="178"/>
      <c r="CZ22" s="178"/>
      <c r="DA22" s="178"/>
      <c r="DB22" s="178"/>
      <c r="DC22" s="178"/>
      <c r="DD22" s="178"/>
      <c r="DE22" s="178"/>
      <c r="DF22" s="19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</row>
    <row r="23" spans="1:162" ht="12.75" customHeight="1">
      <c r="A23" s="178" t="s">
        <v>143</v>
      </c>
      <c r="B23" s="178"/>
      <c r="C23" s="178"/>
      <c r="D23" s="178"/>
      <c r="E23" s="178"/>
      <c r="F23" s="178"/>
      <c r="G23" s="178"/>
      <c r="H23" s="178"/>
      <c r="I23" s="219" t="s">
        <v>146</v>
      </c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178" t="s">
        <v>147</v>
      </c>
      <c r="CO23" s="178"/>
      <c r="CP23" s="178"/>
      <c r="CQ23" s="178"/>
      <c r="CR23" s="178"/>
      <c r="CS23" s="178"/>
      <c r="CT23" s="178"/>
      <c r="CU23" s="178"/>
      <c r="CV23" s="178" t="s">
        <v>15</v>
      </c>
      <c r="CW23" s="178"/>
      <c r="CX23" s="178"/>
      <c r="CY23" s="178"/>
      <c r="CZ23" s="178"/>
      <c r="DA23" s="178"/>
      <c r="DB23" s="178"/>
      <c r="DC23" s="178"/>
      <c r="DD23" s="178"/>
      <c r="DE23" s="178"/>
      <c r="DF23" s="19"/>
      <c r="DG23" s="100">
        <f>DG24</f>
        <v>34500</v>
      </c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>
        <f>DT24</f>
        <v>31500</v>
      </c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>
        <f>EG24</f>
        <v>33500</v>
      </c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</row>
    <row r="24" spans="1:162" ht="24" customHeight="1">
      <c r="A24" s="178" t="s">
        <v>144</v>
      </c>
      <c r="B24" s="178"/>
      <c r="C24" s="178"/>
      <c r="D24" s="178"/>
      <c r="E24" s="178"/>
      <c r="F24" s="178"/>
      <c r="G24" s="178"/>
      <c r="H24" s="178"/>
      <c r="I24" s="124" t="s">
        <v>130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178" t="s">
        <v>148</v>
      </c>
      <c r="CO24" s="178"/>
      <c r="CP24" s="178"/>
      <c r="CQ24" s="178"/>
      <c r="CR24" s="178"/>
      <c r="CS24" s="178"/>
      <c r="CT24" s="178"/>
      <c r="CU24" s="178"/>
      <c r="CV24" s="178" t="s">
        <v>15</v>
      </c>
      <c r="CW24" s="178"/>
      <c r="CX24" s="178"/>
      <c r="CY24" s="178"/>
      <c r="CZ24" s="178"/>
      <c r="DA24" s="178"/>
      <c r="DB24" s="178"/>
      <c r="DC24" s="178"/>
      <c r="DD24" s="178"/>
      <c r="DE24" s="178"/>
      <c r="DF24" s="19"/>
      <c r="DG24" s="100">
        <f>'разд. 1,1 (2)'!DZ34</f>
        <v>34500</v>
      </c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262">
        <v>31500</v>
      </c>
      <c r="DU24" s="262"/>
      <c r="DV24" s="262"/>
      <c r="DW24" s="262"/>
      <c r="DX24" s="262"/>
      <c r="DY24" s="262"/>
      <c r="DZ24" s="262"/>
      <c r="EA24" s="262"/>
      <c r="EB24" s="262"/>
      <c r="EC24" s="262"/>
      <c r="ED24" s="262"/>
      <c r="EE24" s="262"/>
      <c r="EF24" s="262"/>
      <c r="EG24" s="262">
        <v>33500</v>
      </c>
      <c r="EH24" s="262"/>
      <c r="EI24" s="262"/>
      <c r="EJ24" s="262"/>
      <c r="EK24" s="262"/>
      <c r="EL24" s="262"/>
      <c r="EM24" s="262"/>
      <c r="EN24" s="262"/>
      <c r="EO24" s="262"/>
      <c r="EP24" s="262"/>
      <c r="EQ24" s="262"/>
      <c r="ER24" s="262"/>
      <c r="ES24" s="262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</row>
    <row r="25" spans="1:162" s="9" customFormat="1" ht="12" customHeight="1">
      <c r="A25" s="178"/>
      <c r="B25" s="178"/>
      <c r="C25" s="178"/>
      <c r="D25" s="178"/>
      <c r="E25" s="178"/>
      <c r="F25" s="178"/>
      <c r="G25" s="178"/>
      <c r="H25" s="178"/>
      <c r="I25" s="263" t="s">
        <v>99</v>
      </c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8"/>
      <c r="CL25" s="228"/>
      <c r="CM25" s="229"/>
      <c r="CN25" s="178" t="s">
        <v>251</v>
      </c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9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</row>
    <row r="26" spans="1:162">
      <c r="A26" s="178" t="s">
        <v>145</v>
      </c>
      <c r="B26" s="178"/>
      <c r="C26" s="178"/>
      <c r="D26" s="178"/>
      <c r="E26" s="178"/>
      <c r="F26" s="178"/>
      <c r="G26" s="178"/>
      <c r="H26" s="178"/>
      <c r="I26" s="124" t="s">
        <v>149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178" t="s">
        <v>150</v>
      </c>
      <c r="CO26" s="178"/>
      <c r="CP26" s="178"/>
      <c r="CQ26" s="178"/>
      <c r="CR26" s="178"/>
      <c r="CS26" s="178"/>
      <c r="CT26" s="178"/>
      <c r="CU26" s="178"/>
      <c r="CV26" s="178" t="s">
        <v>15</v>
      </c>
      <c r="CW26" s="178"/>
      <c r="CX26" s="178"/>
      <c r="CY26" s="178"/>
      <c r="CZ26" s="178"/>
      <c r="DA26" s="178"/>
      <c r="DB26" s="178"/>
      <c r="DC26" s="178"/>
      <c r="DD26" s="178"/>
      <c r="DE26" s="178"/>
      <c r="DF26" s="19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</row>
    <row r="27" spans="1:162" ht="33.75" customHeight="1">
      <c r="A27" s="178" t="s">
        <v>9</v>
      </c>
      <c r="B27" s="178"/>
      <c r="C27" s="178"/>
      <c r="D27" s="178"/>
      <c r="E27" s="178"/>
      <c r="F27" s="178"/>
      <c r="G27" s="178"/>
      <c r="H27" s="178"/>
      <c r="I27" s="254" t="s">
        <v>220</v>
      </c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78" t="s">
        <v>151</v>
      </c>
      <c r="CO27" s="178"/>
      <c r="CP27" s="178"/>
      <c r="CQ27" s="178"/>
      <c r="CR27" s="178"/>
      <c r="CS27" s="178"/>
      <c r="CT27" s="178"/>
      <c r="CU27" s="178"/>
      <c r="CV27" s="178" t="s">
        <v>15</v>
      </c>
      <c r="CW27" s="178"/>
      <c r="CX27" s="178"/>
      <c r="CY27" s="178"/>
      <c r="CZ27" s="178"/>
      <c r="DA27" s="178"/>
      <c r="DB27" s="178"/>
      <c r="DC27" s="178"/>
      <c r="DD27" s="178"/>
      <c r="DE27" s="178"/>
      <c r="DF27" s="19"/>
      <c r="DG27" s="100">
        <f>DG14+DG17+DG23</f>
        <v>4518955.76</v>
      </c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>
        <f t="shared" ref="DT27" si="2">DT14+DT17+DT23</f>
        <v>4032773</v>
      </c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>
        <f>EG14+EG17+EG23</f>
        <v>3716153</v>
      </c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</row>
    <row r="28" spans="1:162">
      <c r="A28" s="178"/>
      <c r="B28" s="178"/>
      <c r="C28" s="178"/>
      <c r="D28" s="178"/>
      <c r="E28" s="178"/>
      <c r="F28" s="178"/>
      <c r="G28" s="178"/>
      <c r="H28" s="178"/>
      <c r="I28" s="260" t="s">
        <v>152</v>
      </c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178" t="s">
        <v>153</v>
      </c>
      <c r="CO28" s="178"/>
      <c r="CP28" s="178"/>
      <c r="CQ28" s="178"/>
      <c r="CR28" s="178"/>
      <c r="CS28" s="178"/>
      <c r="CT28" s="178"/>
      <c r="CU28" s="20"/>
      <c r="CV28" s="178"/>
      <c r="CW28" s="178"/>
      <c r="CX28" s="178"/>
      <c r="CY28" s="178"/>
      <c r="CZ28" s="178"/>
      <c r="DA28" s="178"/>
      <c r="DB28" s="20"/>
      <c r="DC28" s="20"/>
      <c r="DD28" s="20"/>
      <c r="DE28" s="20"/>
      <c r="DF28" s="20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</row>
    <row r="29" spans="1:162" ht="33" customHeight="1">
      <c r="A29" s="178" t="s">
        <v>10</v>
      </c>
      <c r="B29" s="178"/>
      <c r="C29" s="178"/>
      <c r="D29" s="178"/>
      <c r="E29" s="178"/>
      <c r="F29" s="178"/>
      <c r="G29" s="178"/>
      <c r="H29" s="178"/>
      <c r="I29" s="254" t="s">
        <v>154</v>
      </c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78" t="s">
        <v>155</v>
      </c>
      <c r="CO29" s="178"/>
      <c r="CP29" s="178"/>
      <c r="CQ29" s="178"/>
      <c r="CR29" s="178"/>
      <c r="CS29" s="178"/>
      <c r="CT29" s="178"/>
      <c r="CU29" s="178"/>
      <c r="CV29" s="178" t="s">
        <v>15</v>
      </c>
      <c r="CW29" s="178"/>
      <c r="CX29" s="178"/>
      <c r="CY29" s="178"/>
      <c r="CZ29" s="178"/>
      <c r="DA29" s="178"/>
      <c r="DB29" s="178"/>
      <c r="DC29" s="178"/>
      <c r="DD29" s="178"/>
      <c r="DE29" s="178"/>
      <c r="DF29" s="19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</row>
    <row r="30" spans="1:162">
      <c r="A30" s="178"/>
      <c r="B30" s="178"/>
      <c r="C30" s="178"/>
      <c r="D30" s="178"/>
      <c r="E30" s="178"/>
      <c r="F30" s="178"/>
      <c r="G30" s="178"/>
      <c r="H30" s="178"/>
      <c r="I30" s="259" t="s">
        <v>152</v>
      </c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178" t="s">
        <v>156</v>
      </c>
      <c r="CO30" s="178"/>
      <c r="CP30" s="178"/>
      <c r="CQ30" s="178"/>
      <c r="CR30" s="178"/>
      <c r="CS30" s="178"/>
      <c r="CT30" s="178"/>
      <c r="CU30" s="178"/>
      <c r="CV30" s="178"/>
      <c r="CW30" s="178"/>
      <c r="CX30" s="178"/>
      <c r="CY30" s="178"/>
      <c r="CZ30" s="178"/>
      <c r="DA30" s="178"/>
      <c r="DB30" s="178"/>
      <c r="DC30" s="178"/>
      <c r="DD30" s="178"/>
      <c r="DE30" s="178"/>
      <c r="DF30" s="252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</row>
    <row r="31" spans="1:162" ht="9" customHeight="1">
      <c r="A31" s="178"/>
      <c r="B31" s="178"/>
      <c r="C31" s="178"/>
      <c r="D31" s="178"/>
      <c r="E31" s="178"/>
      <c r="F31" s="178"/>
      <c r="G31" s="178"/>
      <c r="H31" s="178"/>
      <c r="I31" s="230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253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</row>
    <row r="32" spans="1:16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</row>
    <row r="33" spans="1:162">
      <c r="A33" s="17"/>
      <c r="B33" s="17"/>
      <c r="C33" s="17"/>
      <c r="D33" s="17"/>
      <c r="E33" s="17"/>
      <c r="F33" s="17"/>
      <c r="G33" s="17"/>
      <c r="H33" s="17"/>
      <c r="I33" s="17" t="s">
        <v>157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</row>
    <row r="34" spans="1:162">
      <c r="A34" s="17"/>
      <c r="B34" s="17"/>
      <c r="C34" s="17"/>
      <c r="D34" s="17"/>
      <c r="E34" s="17"/>
      <c r="F34" s="17"/>
      <c r="G34" s="17"/>
      <c r="H34" s="17"/>
      <c r="I34" s="17" t="s">
        <v>158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98" t="s">
        <v>221</v>
      </c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17"/>
      <c r="BJ34" s="17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17"/>
      <c r="CY34" s="17"/>
      <c r="CZ34" s="17"/>
      <c r="DA34" s="98" t="s">
        <v>254</v>
      </c>
      <c r="DB34" s="98"/>
      <c r="DC34" s="98"/>
      <c r="DD34" s="98"/>
      <c r="DE34" s="98"/>
      <c r="DF34" s="98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</row>
    <row r="35" spans="1:162" s="2" customFormat="1" ht="8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51" t="s">
        <v>159</v>
      </c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1"/>
      <c r="BJ35" s="21"/>
      <c r="BK35" s="251" t="s">
        <v>11</v>
      </c>
      <c r="BL35" s="251"/>
      <c r="BM35" s="251"/>
      <c r="BN35" s="251"/>
      <c r="BO35" s="251"/>
      <c r="BP35" s="251"/>
      <c r="BQ35" s="251"/>
      <c r="BR35" s="251"/>
      <c r="BS35" s="251"/>
      <c r="BT35" s="251"/>
      <c r="BU35" s="251"/>
      <c r="BV35" s="251"/>
      <c r="BW35" s="251"/>
      <c r="BX35" s="251"/>
      <c r="BY35" s="251"/>
      <c r="BZ35" s="251"/>
      <c r="CA35" s="251"/>
      <c r="CB35" s="251"/>
      <c r="CC35" s="251"/>
      <c r="CD35" s="251"/>
      <c r="CE35" s="251"/>
      <c r="CF35" s="251"/>
      <c r="CG35" s="251"/>
      <c r="CH35" s="251"/>
      <c r="CI35" s="251"/>
      <c r="CJ35" s="251"/>
      <c r="CK35" s="251"/>
      <c r="CL35" s="251"/>
      <c r="CM35" s="251"/>
      <c r="CN35" s="251"/>
      <c r="CO35" s="251"/>
      <c r="CP35" s="251"/>
      <c r="CQ35" s="251"/>
      <c r="CR35" s="251"/>
      <c r="CS35" s="251"/>
      <c r="CT35" s="251"/>
      <c r="CU35" s="251"/>
      <c r="CV35" s="251"/>
      <c r="CW35" s="251"/>
      <c r="CX35" s="21"/>
      <c r="CY35" s="21"/>
      <c r="CZ35" s="21"/>
      <c r="DA35" s="258" t="s">
        <v>12</v>
      </c>
      <c r="DB35" s="258"/>
      <c r="DC35" s="258"/>
      <c r="DD35" s="258"/>
      <c r="DE35" s="258"/>
      <c r="DF35" s="258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</row>
    <row r="36" spans="1:162" s="2" customFormat="1" ht="3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1"/>
      <c r="BJ36" s="21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1"/>
      <c r="BX36" s="21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</row>
    <row r="37" spans="1:162">
      <c r="A37" s="17"/>
      <c r="B37" s="17"/>
      <c r="C37" s="17"/>
      <c r="D37" s="17"/>
      <c r="E37" s="17"/>
      <c r="F37" s="17"/>
      <c r="G37" s="17"/>
      <c r="H37" s="17"/>
      <c r="I37" s="17" t="s">
        <v>160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98" t="s">
        <v>222</v>
      </c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17"/>
      <c r="BF37" s="17"/>
      <c r="BG37" s="77" t="s">
        <v>313</v>
      </c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17"/>
      <c r="CT37" s="17"/>
      <c r="CU37" s="23" t="s">
        <v>234</v>
      </c>
      <c r="CV37" s="98" t="s">
        <v>258</v>
      </c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23"/>
      <c r="DH37" s="23"/>
      <c r="DI37" s="23"/>
      <c r="DJ37" s="23"/>
      <c r="DK37" s="23"/>
      <c r="DL37" s="23"/>
      <c r="DM37" s="23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</row>
    <row r="38" spans="1:162" s="2" customFormat="1" ht="11.2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51" t="s">
        <v>232</v>
      </c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1"/>
      <c r="BF38" s="21"/>
      <c r="BG38" s="251" t="s">
        <v>233</v>
      </c>
      <c r="BH38" s="251"/>
      <c r="BI38" s="251"/>
      <c r="BJ38" s="251"/>
      <c r="BK38" s="251"/>
      <c r="BL38" s="251"/>
      <c r="BM38" s="251"/>
      <c r="BN38" s="251"/>
      <c r="BO38" s="251"/>
      <c r="BP38" s="251"/>
      <c r="BQ38" s="251"/>
      <c r="BR38" s="251"/>
      <c r="BS38" s="251"/>
      <c r="BT38" s="251"/>
      <c r="BU38" s="251"/>
      <c r="BV38" s="251"/>
      <c r="BW38" s="251"/>
      <c r="BX38" s="251"/>
      <c r="BY38" s="251"/>
      <c r="BZ38" s="251"/>
      <c r="CA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1"/>
      <c r="CL38" s="251"/>
      <c r="CM38" s="251"/>
      <c r="CN38" s="251"/>
      <c r="CO38" s="251"/>
      <c r="CP38" s="251"/>
      <c r="CQ38" s="251"/>
      <c r="CR38" s="251"/>
      <c r="CS38" s="21"/>
      <c r="CT38" s="21"/>
      <c r="CU38" s="24"/>
      <c r="CV38" s="24"/>
      <c r="CW38" s="251" t="s">
        <v>161</v>
      </c>
      <c r="CX38" s="251"/>
      <c r="CY38" s="251"/>
      <c r="CZ38" s="251"/>
      <c r="DA38" s="251"/>
      <c r="DB38" s="251"/>
      <c r="DC38" s="251"/>
      <c r="DD38" s="251"/>
      <c r="DE38" s="251"/>
      <c r="DF38" s="251"/>
      <c r="DG38" s="24"/>
      <c r="DH38" s="24"/>
      <c r="DI38" s="24"/>
      <c r="DJ38" s="24"/>
      <c r="DK38" s="24"/>
      <c r="DL38" s="24"/>
      <c r="DM38" s="24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</row>
    <row r="39" spans="1:162" s="2" customFormat="1" ht="3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1"/>
      <c r="BF39" s="21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1"/>
      <c r="BZ39" s="21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</row>
    <row r="40" spans="1:162">
      <c r="A40" s="17"/>
      <c r="B40" s="17"/>
      <c r="C40" s="17"/>
      <c r="D40" s="17"/>
      <c r="E40" s="17"/>
      <c r="F40" s="17"/>
      <c r="G40" s="17"/>
      <c r="H40" s="17"/>
      <c r="I40" s="255" t="s">
        <v>13</v>
      </c>
      <c r="J40" s="255"/>
      <c r="K40" s="77" t="s">
        <v>314</v>
      </c>
      <c r="L40" s="77"/>
      <c r="M40" s="77"/>
      <c r="N40" s="257" t="s">
        <v>13</v>
      </c>
      <c r="O40" s="257"/>
      <c r="P40" s="17"/>
      <c r="Q40" s="77" t="s">
        <v>315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255">
        <v>20</v>
      </c>
      <c r="AG40" s="255"/>
      <c r="AH40" s="255"/>
      <c r="AI40" s="256" t="s">
        <v>285</v>
      </c>
      <c r="AJ40" s="256"/>
      <c r="AK40" s="256"/>
      <c r="AL40" s="17" t="s">
        <v>3</v>
      </c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</row>
    <row r="41" spans="1:162" ht="12" thickBo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</row>
    <row r="42" spans="1:162" ht="3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25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</row>
    <row r="43" spans="1:162">
      <c r="A43" s="17" t="s">
        <v>162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</row>
    <row r="44" spans="1:162">
      <c r="A44" s="250" t="s">
        <v>298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</row>
    <row r="45" spans="1:162" s="2" customFormat="1" ht="8.25">
      <c r="A45" s="248" t="s">
        <v>163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  <c r="BN45" s="248"/>
      <c r="BO45" s="248"/>
      <c r="BP45" s="248"/>
      <c r="BQ45" s="248"/>
      <c r="BR45" s="248"/>
      <c r="BS45" s="248"/>
      <c r="BT45" s="248"/>
      <c r="BU45" s="248"/>
      <c r="BV45" s="248"/>
      <c r="BW45" s="248"/>
      <c r="BX45" s="248"/>
      <c r="BY45" s="248"/>
      <c r="BZ45" s="248"/>
      <c r="CA45" s="248"/>
      <c r="CB45" s="248"/>
      <c r="CC45" s="248"/>
      <c r="CD45" s="248"/>
      <c r="CE45" s="248"/>
      <c r="CF45" s="248"/>
      <c r="CG45" s="248"/>
      <c r="CH45" s="248"/>
      <c r="CI45" s="248"/>
      <c r="CJ45" s="248"/>
      <c r="CK45" s="248"/>
      <c r="CL45" s="248"/>
      <c r="CM45" s="248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</row>
    <row r="46" spans="1:162" s="2" customFormat="1" ht="6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</row>
    <row r="47" spans="1:162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17"/>
      <c r="AA47" s="17"/>
      <c r="AB47" s="17"/>
      <c r="AC47" s="17"/>
      <c r="AD47" s="17"/>
      <c r="AE47" s="17"/>
      <c r="AF47" s="17"/>
      <c r="AG47" s="17"/>
      <c r="AH47" s="98" t="s">
        <v>293</v>
      </c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</row>
    <row r="48" spans="1:162" s="2" customFormat="1" ht="8.25">
      <c r="A48" s="248" t="s">
        <v>11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1"/>
      <c r="AA48" s="21"/>
      <c r="AB48" s="21"/>
      <c r="AC48" s="21"/>
      <c r="AD48" s="21"/>
      <c r="AE48" s="21"/>
      <c r="AF48" s="21"/>
      <c r="AG48" s="21"/>
      <c r="AH48" s="248" t="s">
        <v>12</v>
      </c>
      <c r="AI48" s="248"/>
      <c r="AJ48" s="248"/>
      <c r="AK48" s="248"/>
      <c r="AL48" s="248"/>
      <c r="AM48" s="248"/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  <c r="BN48" s="248"/>
      <c r="BO48" s="248"/>
      <c r="BP48" s="248"/>
      <c r="BQ48" s="248"/>
      <c r="BR48" s="248"/>
      <c r="BS48" s="248"/>
      <c r="BT48" s="248"/>
      <c r="BU48" s="248"/>
      <c r="BV48" s="248"/>
      <c r="BW48" s="248"/>
      <c r="BX48" s="248"/>
      <c r="BY48" s="248"/>
      <c r="BZ48" s="248"/>
      <c r="CA48" s="248"/>
      <c r="CB48" s="248"/>
      <c r="CC48" s="248"/>
      <c r="CD48" s="248"/>
      <c r="CE48" s="248"/>
      <c r="CF48" s="248"/>
      <c r="CG48" s="248"/>
      <c r="CH48" s="248"/>
      <c r="CI48" s="248"/>
      <c r="CJ48" s="248"/>
      <c r="CK48" s="248"/>
      <c r="CL48" s="248"/>
      <c r="CM48" s="249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</row>
    <row r="49" spans="1:162">
      <c r="A49" s="54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26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</row>
  </sheetData>
  <mergeCells count="246">
    <mergeCell ref="A25:H25"/>
    <mergeCell ref="I25:CM25"/>
    <mergeCell ref="CN25:CU25"/>
    <mergeCell ref="CV25:DE25"/>
    <mergeCell ref="DG25:DS25"/>
    <mergeCell ref="DT25:EF25"/>
    <mergeCell ref="EG25:ES25"/>
    <mergeCell ref="ET25:FF25"/>
    <mergeCell ref="DG26:DS26"/>
    <mergeCell ref="DT26:EF26"/>
    <mergeCell ref="EG26:ES26"/>
    <mergeCell ref="ET26:FF26"/>
    <mergeCell ref="A26:H26"/>
    <mergeCell ref="I26:CM26"/>
    <mergeCell ref="CN26:CU26"/>
    <mergeCell ref="CV26:DE26"/>
    <mergeCell ref="A19:H19"/>
    <mergeCell ref="I19:CM19"/>
    <mergeCell ref="CN19:CU19"/>
    <mergeCell ref="CV19:DE19"/>
    <mergeCell ref="DG19:DS19"/>
    <mergeCell ref="DT19:EF19"/>
    <mergeCell ref="EG19:ES19"/>
    <mergeCell ref="ET19:FF19"/>
    <mergeCell ref="DG13:DS13"/>
    <mergeCell ref="DT13:EF13"/>
    <mergeCell ref="EG13:ES13"/>
    <mergeCell ref="ET13:FF13"/>
    <mergeCell ref="A13:H13"/>
    <mergeCell ref="I13:CM13"/>
    <mergeCell ref="CN13:CU13"/>
    <mergeCell ref="CV13:DE13"/>
    <mergeCell ref="DG14:DS14"/>
    <mergeCell ref="DT14:EF14"/>
    <mergeCell ref="EG14:ES14"/>
    <mergeCell ref="ET14:FF14"/>
    <mergeCell ref="A14:H14"/>
    <mergeCell ref="I14:CM14"/>
    <mergeCell ref="CN14:CU14"/>
    <mergeCell ref="CV14:DE14"/>
    <mergeCell ref="A11:H11"/>
    <mergeCell ref="I11:CM11"/>
    <mergeCell ref="CN11:CU11"/>
    <mergeCell ref="CV11:DE11"/>
    <mergeCell ref="DG11:DS11"/>
    <mergeCell ref="DT11:EF11"/>
    <mergeCell ref="EG11:ES11"/>
    <mergeCell ref="ET11:FF11"/>
    <mergeCell ref="A12:H12"/>
    <mergeCell ref="I12:CM12"/>
    <mergeCell ref="CN12:CU12"/>
    <mergeCell ref="CV12:DE12"/>
    <mergeCell ref="DG12:DS12"/>
    <mergeCell ref="DT12:EF12"/>
    <mergeCell ref="EG12:ES12"/>
    <mergeCell ref="ET12:FF12"/>
    <mergeCell ref="DF3:DF5"/>
    <mergeCell ref="A10:H10"/>
    <mergeCell ref="I10:CM10"/>
    <mergeCell ref="CN10:CU10"/>
    <mergeCell ref="CV10:DE10"/>
    <mergeCell ref="DG10:DS10"/>
    <mergeCell ref="DT10:EF10"/>
    <mergeCell ref="EG10:ES10"/>
    <mergeCell ref="ET10:FF10"/>
    <mergeCell ref="DP4:DS4"/>
    <mergeCell ref="DT4:DY4"/>
    <mergeCell ref="EP4:ES4"/>
    <mergeCell ref="ET4:FF5"/>
    <mergeCell ref="DG5:DS5"/>
    <mergeCell ref="DT5:EF5"/>
    <mergeCell ref="EG5:ES5"/>
    <mergeCell ref="DZ4:EB4"/>
    <mergeCell ref="EC4:EF4"/>
    <mergeCell ref="EG4:EL4"/>
    <mergeCell ref="EM4:EO4"/>
    <mergeCell ref="DG8:DS8"/>
    <mergeCell ref="DT8:EF8"/>
    <mergeCell ref="EG8:ES8"/>
    <mergeCell ref="ET8:FF8"/>
    <mergeCell ref="B1:FE1"/>
    <mergeCell ref="A6:H6"/>
    <mergeCell ref="I6:CM6"/>
    <mergeCell ref="CN6:CU6"/>
    <mergeCell ref="CV6:DE6"/>
    <mergeCell ref="DG6:DS6"/>
    <mergeCell ref="DT6:EF6"/>
    <mergeCell ref="EG6:ES6"/>
    <mergeCell ref="DG7:DS7"/>
    <mergeCell ref="DT7:EF7"/>
    <mergeCell ref="EG7:ES7"/>
    <mergeCell ref="ET7:FF7"/>
    <mergeCell ref="A7:H7"/>
    <mergeCell ref="I7:CM7"/>
    <mergeCell ref="CN7:CU7"/>
    <mergeCell ref="CV7:DE7"/>
    <mergeCell ref="ET6:FF6"/>
    <mergeCell ref="A3:H5"/>
    <mergeCell ref="I3:CM5"/>
    <mergeCell ref="CN3:CU5"/>
    <mergeCell ref="CV3:DE5"/>
    <mergeCell ref="DG3:FF3"/>
    <mergeCell ref="DG4:DL4"/>
    <mergeCell ref="DM4:DO4"/>
    <mergeCell ref="A8:H8"/>
    <mergeCell ref="I8:CM8"/>
    <mergeCell ref="CN8:CU8"/>
    <mergeCell ref="CV8:DE8"/>
    <mergeCell ref="DG9:DS9"/>
    <mergeCell ref="DT9:EF9"/>
    <mergeCell ref="EG9:ES9"/>
    <mergeCell ref="ET9:FF9"/>
    <mergeCell ref="A9:H9"/>
    <mergeCell ref="I9:CM9"/>
    <mergeCell ref="CN9:CU9"/>
    <mergeCell ref="CV9:DE9"/>
    <mergeCell ref="DG15:DS15"/>
    <mergeCell ref="DT15:EF15"/>
    <mergeCell ref="EG15:ES15"/>
    <mergeCell ref="ET15:FF15"/>
    <mergeCell ref="A15:H15"/>
    <mergeCell ref="I15:CM15"/>
    <mergeCell ref="CN15:CU15"/>
    <mergeCell ref="CV15:DE15"/>
    <mergeCell ref="DG16:DS16"/>
    <mergeCell ref="DT16:EF16"/>
    <mergeCell ref="EG16:ES16"/>
    <mergeCell ref="ET16:FF16"/>
    <mergeCell ref="A16:H16"/>
    <mergeCell ref="I16:CM16"/>
    <mergeCell ref="CN16:CU16"/>
    <mergeCell ref="CV16:DE16"/>
    <mergeCell ref="DG17:DS17"/>
    <mergeCell ref="DT17:EF17"/>
    <mergeCell ref="EG17:ES17"/>
    <mergeCell ref="ET17:FF17"/>
    <mergeCell ref="A17:H17"/>
    <mergeCell ref="I17:CM17"/>
    <mergeCell ref="CN17:CU17"/>
    <mergeCell ref="CV17:DE17"/>
    <mergeCell ref="DG18:DS18"/>
    <mergeCell ref="DT18:EF18"/>
    <mergeCell ref="EG18:ES18"/>
    <mergeCell ref="ET18:FF18"/>
    <mergeCell ref="A18:H18"/>
    <mergeCell ref="I18:CM18"/>
    <mergeCell ref="CN18:CU18"/>
    <mergeCell ref="CV18:DE18"/>
    <mergeCell ref="DG20:DS20"/>
    <mergeCell ref="DT20:EF20"/>
    <mergeCell ref="EG20:ES20"/>
    <mergeCell ref="ET20:FF20"/>
    <mergeCell ref="A20:H20"/>
    <mergeCell ref="I20:CM20"/>
    <mergeCell ref="CN20:CU20"/>
    <mergeCell ref="CV20:DE20"/>
    <mergeCell ref="DG21:DS21"/>
    <mergeCell ref="DT21:EF21"/>
    <mergeCell ref="EG21:ES21"/>
    <mergeCell ref="ET21:FF21"/>
    <mergeCell ref="A21:H21"/>
    <mergeCell ref="I21:CM21"/>
    <mergeCell ref="CN21:CU21"/>
    <mergeCell ref="CV21:DE21"/>
    <mergeCell ref="DG24:DS24"/>
    <mergeCell ref="DT24:EF24"/>
    <mergeCell ref="EG24:ES24"/>
    <mergeCell ref="ET24:FF24"/>
    <mergeCell ref="A24:H24"/>
    <mergeCell ref="I24:CM24"/>
    <mergeCell ref="CN24:CU24"/>
    <mergeCell ref="CV24:DE24"/>
    <mergeCell ref="A22:H22"/>
    <mergeCell ref="I22:CM22"/>
    <mergeCell ref="CN22:CU22"/>
    <mergeCell ref="CV22:DE22"/>
    <mergeCell ref="DG22:DS22"/>
    <mergeCell ref="DT22:EF22"/>
    <mergeCell ref="EG22:ES22"/>
    <mergeCell ref="ET22:FF22"/>
    <mergeCell ref="DG23:DS23"/>
    <mergeCell ref="DT23:EF23"/>
    <mergeCell ref="EG23:ES23"/>
    <mergeCell ref="ET23:FF23"/>
    <mergeCell ref="A23:H23"/>
    <mergeCell ref="I23:CM23"/>
    <mergeCell ref="CN23:CU23"/>
    <mergeCell ref="CV23:DE23"/>
    <mergeCell ref="A27:H27"/>
    <mergeCell ref="I27:CM27"/>
    <mergeCell ref="CN27:CU27"/>
    <mergeCell ref="CV27:DE27"/>
    <mergeCell ref="DT27:EF27"/>
    <mergeCell ref="DG27:DS27"/>
    <mergeCell ref="I28:CM28"/>
    <mergeCell ref="EG27:ES27"/>
    <mergeCell ref="CN28:CT28"/>
    <mergeCell ref="A28:H28"/>
    <mergeCell ref="CV28:DA28"/>
    <mergeCell ref="DG28:DS28"/>
    <mergeCell ref="DT28:EF28"/>
    <mergeCell ref="EG28:ES28"/>
    <mergeCell ref="ET27:FF27"/>
    <mergeCell ref="ET29:FF29"/>
    <mergeCell ref="CN30:CU31"/>
    <mergeCell ref="CV30:DE31"/>
    <mergeCell ref="I31:CM31"/>
    <mergeCell ref="DG30:DS31"/>
    <mergeCell ref="DT30:EF31"/>
    <mergeCell ref="CV29:DE29"/>
    <mergeCell ref="DG29:DS29"/>
    <mergeCell ref="DT29:EF29"/>
    <mergeCell ref="EG29:ES29"/>
    <mergeCell ref="I30:CM30"/>
    <mergeCell ref="ET28:FF28"/>
    <mergeCell ref="A29:H29"/>
    <mergeCell ref="I29:CM29"/>
    <mergeCell ref="CN29:CU29"/>
    <mergeCell ref="ET30:FF31"/>
    <mergeCell ref="AF40:AH40"/>
    <mergeCell ref="AI40:AK40"/>
    <mergeCell ref="AQ34:BH34"/>
    <mergeCell ref="I40:J40"/>
    <mergeCell ref="K40:M40"/>
    <mergeCell ref="N40:O40"/>
    <mergeCell ref="Q40:AE40"/>
    <mergeCell ref="A30:H31"/>
    <mergeCell ref="BK34:CW34"/>
    <mergeCell ref="BK35:CW35"/>
    <mergeCell ref="DA34:DF34"/>
    <mergeCell ref="DA35:DF35"/>
    <mergeCell ref="BG37:CR37"/>
    <mergeCell ref="BG38:CR38"/>
    <mergeCell ref="CV37:DF37"/>
    <mergeCell ref="CW38:DF38"/>
    <mergeCell ref="A47:Y47"/>
    <mergeCell ref="AH47:CM47"/>
    <mergeCell ref="A48:Y48"/>
    <mergeCell ref="AH48:CM48"/>
    <mergeCell ref="A44:CM44"/>
    <mergeCell ref="A45:CM45"/>
    <mergeCell ref="EG30:ES31"/>
    <mergeCell ref="AQ35:BH35"/>
    <mergeCell ref="AM37:BD37"/>
    <mergeCell ref="AM38:BD38"/>
    <mergeCell ref="DF30:DF31"/>
  </mergeCells>
  <pageMargins left="0.59055118110236227" right="0.51181102362204722" top="0.19685039370078741" bottom="0.19685039370078741" header="0.19685039370078741" footer="0.19685039370078741"/>
  <pageSetup paperSize="9" orientation="landscape" r:id="rId1"/>
  <headerFooter alignWithMargins="0"/>
  <rowBreaks count="1" manualBreakCount="1">
    <brk id="28" max="1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разд. 1,1</vt:lpstr>
      <vt:lpstr>разд. 1,1 (2)</vt:lpstr>
      <vt:lpstr>разд.2</vt:lpstr>
      <vt:lpstr>'разд. 1,1'!Заголовки_для_печати</vt:lpstr>
      <vt:lpstr>'разд. 1,1 (2)'!Заголовки_для_печати</vt:lpstr>
      <vt:lpstr>разд.2!Заголовки_для_печати</vt:lpstr>
      <vt:lpstr>'разд. 1,1'!Область_печати</vt:lpstr>
      <vt:lpstr>'разд. 1,1 (2)'!Область_печати</vt:lpstr>
      <vt:lpstr>разд.2!Область_печати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Дом</cp:lastModifiedBy>
  <cp:lastPrinted>2025-10-15T06:52:41Z</cp:lastPrinted>
  <dcterms:created xsi:type="dcterms:W3CDTF">2011-01-11T10:25:48Z</dcterms:created>
  <dcterms:modified xsi:type="dcterms:W3CDTF">2025-10-15T06:59:49Z</dcterms:modified>
</cp:coreProperties>
</file>